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025"/>
  <workbookPr/>
  <mc:AlternateContent xmlns:mc="http://schemas.openxmlformats.org/markup-compatibility/2006">
    <mc:Choice Requires="x15">
      <x15ac:absPath xmlns:x15ac="http://schemas.microsoft.com/office/spreadsheetml/2010/11/ac" url="C:\Users\monica.moreno\Downloads\"/>
    </mc:Choice>
  </mc:AlternateContent>
  <xr:revisionPtr revIDLastSave="0" documentId="13_ncr:1_{48BE5AED-B589-47F1-8150-2AE9C596AAF8}" xr6:coauthVersionLast="47" xr6:coauthVersionMax="47" xr10:uidLastSave="{00000000-0000-0000-0000-000000000000}"/>
  <bookViews>
    <workbookView xWindow="-120" yWindow="-120" windowWidth="20730" windowHeight="11160" xr2:uid="{00000000-000D-0000-FFFF-FFFF00000000}"/>
  </bookViews>
  <sheets>
    <sheet name="MATRIZ RCC_MIC 24" sheetId="1" r:id="rId1"/>
  </sheets>
  <externalReferences>
    <externalReference r:id="rId2"/>
  </externalReferenc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E105" i="1" l="1"/>
  <c r="F112" i="1"/>
  <c r="E112" i="1" s="1"/>
  <c r="E111" i="1"/>
  <c r="F268" i="1"/>
  <c r="F354" i="1"/>
  <c r="E354" i="1"/>
  <c r="D354" i="1"/>
  <c r="F342" i="1"/>
  <c r="E342" i="1"/>
  <c r="D342" i="1"/>
  <c r="F332" i="1"/>
  <c r="E332" i="1"/>
  <c r="D332" i="1"/>
  <c r="F317" i="1"/>
  <c r="F302" i="1" s="1"/>
  <c r="E302" i="1"/>
  <c r="D302" i="1"/>
  <c r="E268" i="1"/>
  <c r="D268" i="1"/>
  <c r="F252" i="1"/>
  <c r="E252" i="1"/>
  <c r="D252" i="1"/>
  <c r="D357" i="1" l="1"/>
  <c r="E357" i="1"/>
  <c r="F357" i="1"/>
  <c r="E138" i="1" l="1"/>
  <c r="E137" i="1"/>
  <c r="E136" i="1"/>
  <c r="E135" i="1"/>
  <c r="E116" i="1"/>
  <c r="E115" i="1"/>
  <c r="E114" i="1"/>
  <c r="E113" i="1"/>
  <c r="E110" i="1"/>
  <c r="E109" i="1"/>
  <c r="E108" i="1"/>
  <c r="E107" i="1"/>
  <c r="F106" i="1"/>
  <c r="E106" i="1" s="1"/>
  <c r="E104" i="1" l="1"/>
  <c r="E103" i="1"/>
  <c r="E102" i="1"/>
  <c r="E101" i="1"/>
  <c r="E100" i="1"/>
  <c r="E99" i="1"/>
  <c r="E98" i="1"/>
  <c r="E97" i="1"/>
  <c r="E91" i="1"/>
  <c r="E89" i="1"/>
  <c r="E88" i="1"/>
  <c r="E87" i="1"/>
  <c r="E86" i="1"/>
  <c r="E85" i="1"/>
  <c r="E84" i="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3">
    <bk>
      <extLst>
        <ext uri="{3e2802c4-a4d2-4d8b-9148-e3be6c30e623}">
          <xlrd:rvb i="0"/>
        </ext>
      </extLst>
    </bk>
    <bk>
      <extLst>
        <ext uri="{3e2802c4-a4d2-4d8b-9148-e3be6c30e623}">
          <xlrd:rvb i="1"/>
        </ext>
      </extLst>
    </bk>
    <bk>
      <extLst>
        <ext uri="{3e2802c4-a4d2-4d8b-9148-e3be6c30e623}">
          <xlrd:rvb i="2"/>
        </ext>
      </extLst>
    </bk>
  </futureMetadata>
  <valueMetadata count="3">
    <bk>
      <rc t="1" v="0"/>
    </bk>
    <bk>
      <rc t="1" v="1"/>
    </bk>
    <bk>
      <rc t="1" v="2"/>
    </bk>
  </valueMetadata>
</metadata>
</file>

<file path=xl/sharedStrings.xml><?xml version="1.0" encoding="utf-8"?>
<sst xmlns="http://schemas.openxmlformats.org/spreadsheetml/2006/main" count="1330" uniqueCount="858">
  <si>
    <t>1°</t>
  </si>
  <si>
    <t>2°</t>
  </si>
  <si>
    <t>3°</t>
  </si>
  <si>
    <t>4°</t>
  </si>
  <si>
    <t>Qué es la institución (en lenguaje sencillo, menos de 100 palabras)</t>
  </si>
  <si>
    <t>La Secretaria Nacional Anticorrupción, identificada con las siglas (SENAC), se constituye en la instancia rectora, normativa y estratégica en el diseño, ejecución, implementación, monitoreo y evaluación de las políticas públicas del Gobierno Nacional en materia de anticorrupción, integridad y transparencia.
Es un organismo técnico y de gestión especializada de la Presidencia de la República, con personería jurídica de derecho público y plena capacidad de obrar de conformidad al Decreto Nº 1.843/19, a los reglamentos y a otras normas legislativas y/o administrativas que se dicten, para la dirección, supervisión, coordinación, ejecución y evaluación de los programas, proyectos, planes y actividades del ámbito de su competencia.</t>
  </si>
  <si>
    <t>https://www.mic.gov.py/wp-content/uploads/2024/04/F_244.2024_-Actualiza-Comite-RCC_MIC.pdf</t>
  </si>
  <si>
    <t>https://www.mic.gov.py/wp-content/uploads/2024/04/F_Resolucion-266.2024-Plan-RCC-Cronograma-2024.pdf</t>
  </si>
  <si>
    <t>Subsecretaría de Estado de Industria</t>
  </si>
  <si>
    <t>Lorena Méndez de Gustafson</t>
  </si>
  <si>
    <t xml:space="preserve">Diseño e inicio de la Implementación de un Sistema de Trazabilidad de Productos. La justificación responde a identificar, cuantificar y cualificar los productos comercializados en el mercado nacional, desde su producción o su ingreso al país (importados), pasando por el almacenamiento, la distribución, hasta la comercialización al consumidor final, a través de un mecanismo que garantice la trazabilidad de los mismos, en un marco de libre competencia. </t>
  </si>
  <si>
    <t xml:space="preserve">Mejorar la economía nacional a través de la aprobación de proyectos bajo del Régimen de Maquila y de la Ley 60/90, aumentando la inversión extranjera directa como también la inversión de capital local. </t>
  </si>
  <si>
    <t>Emitir Certificados de Producto y Empleo Nacional y con ello lograr incentivar a una mayor participación de las industrias paraguayas en el mercado nacional.</t>
  </si>
  <si>
    <t>ODS 8 Promover el crecimiento económico sostenido, inclusivo y sostenible, el empleo pleno y productivo y el trabajo decente para todos</t>
  </si>
  <si>
    <t>ODS 8 Promover el crecimiento económico sostenido, inclusivo y sostenible, el empleo pleno y productivo y el trabajo decente para todos.. Subsecretaria de Comercio y Servicios</t>
  </si>
  <si>
    <t>ODS 8. Promover el crecimiento económico sostenido, inclusivo y sostenible, el empleo pleno y productivo y el trabajo decente para todos. Subsecretaria de Industria</t>
  </si>
  <si>
    <t xml:space="preserve"> ODS 8. Promover el crecimiento económico sostenido, inclusivo y sostenible, el empleo pleno y productivo y el trabajo decente para todos. Subsecretaria de Industria</t>
  </si>
  <si>
    <t>Viceministerio de MIPYMES</t>
  </si>
  <si>
    <t>Red de Inversiones y Exportaciones - REDIEX</t>
  </si>
  <si>
    <t xml:space="preserve">Subsecretaría de Estado de Comercio y Servicios </t>
  </si>
  <si>
    <t>Dirección General de Gabinete del Ministro</t>
  </si>
  <si>
    <t>Dirección General de Gabinete Técnico</t>
  </si>
  <si>
    <t xml:space="preserve">Dirección General de Asuntos Legales </t>
  </si>
  <si>
    <t>Dirección General de Auditoría Interna</t>
  </si>
  <si>
    <t>Secretaría General</t>
  </si>
  <si>
    <t>Dirección General de Administración y Finanzas</t>
  </si>
  <si>
    <t>Unidad de Transparencia y Anticorrupción</t>
  </si>
  <si>
    <t>Gustavo Giménez</t>
  </si>
  <si>
    <t>Rodrigo Maluff</t>
  </si>
  <si>
    <t>Luis Elias</t>
  </si>
  <si>
    <t>Marcela Leguizamón</t>
  </si>
  <si>
    <t>Mónica Chilavert</t>
  </si>
  <si>
    <t>María Lucila Delgado</t>
  </si>
  <si>
    <t>Gabriela Cobelo</t>
  </si>
  <si>
    <t>Natalia Palacios</t>
  </si>
  <si>
    <t>Mónica Moreno</t>
  </si>
  <si>
    <t>Viceministra</t>
  </si>
  <si>
    <t>Viceministro</t>
  </si>
  <si>
    <t>Encargado de Despacho</t>
  </si>
  <si>
    <t>Director General</t>
  </si>
  <si>
    <t>Directora General</t>
  </si>
  <si>
    <t>Coordinadora General Interina</t>
  </si>
  <si>
    <r>
      <t xml:space="preserve">1- PRESENTACIÓN  </t>
    </r>
    <r>
      <rPr>
        <b/>
        <u/>
        <sz val="14"/>
        <color rgb="FF7030A0"/>
        <rFont val="Garamond"/>
        <family val="1"/>
      </rPr>
      <t xml:space="preserve"> KUAAUKAPY</t>
    </r>
  </si>
  <si>
    <r>
      <t>Periodo del informe:</t>
    </r>
    <r>
      <rPr>
        <b/>
        <sz val="14"/>
        <color rgb="FF7030A0"/>
        <rFont val="Garamond"/>
        <family val="1"/>
      </rPr>
      <t xml:space="preserve"> Marandu Arapa'ũ</t>
    </r>
  </si>
  <si>
    <r>
      <t xml:space="preserve">Nro. </t>
    </r>
    <r>
      <rPr>
        <b/>
        <sz val="12"/>
        <color rgb="FF7030A0"/>
        <rFont val="Garamond"/>
        <family val="1"/>
      </rPr>
      <t>Ppy.</t>
    </r>
  </si>
  <si>
    <r>
      <t xml:space="preserve">Responsable - </t>
    </r>
    <r>
      <rPr>
        <b/>
        <sz val="12"/>
        <color rgb="FFFF0000"/>
        <rFont val="Garamond"/>
        <family val="1"/>
      </rPr>
      <t xml:space="preserve"> </t>
    </r>
    <r>
      <rPr>
        <b/>
        <sz val="12"/>
        <color rgb="FF7030A0"/>
        <rFont val="Garamond"/>
        <family val="1"/>
      </rPr>
      <t>Moakãhára réra</t>
    </r>
  </si>
  <si>
    <r>
      <t>Total Hombres :</t>
    </r>
    <r>
      <rPr>
        <b/>
        <sz val="12"/>
        <color rgb="FF00B050"/>
        <rFont val="Garamond"/>
        <family val="1"/>
      </rPr>
      <t xml:space="preserve"> </t>
    </r>
    <r>
      <rPr>
        <b/>
        <sz val="12"/>
        <color rgb="FF7030A0"/>
        <rFont val="Garamond"/>
        <family val="1"/>
      </rPr>
      <t>Kuimba'e retakue</t>
    </r>
  </si>
  <si>
    <r>
      <t>Total Mujeres:</t>
    </r>
    <r>
      <rPr>
        <b/>
        <sz val="12"/>
        <color rgb="FF00B050"/>
        <rFont val="Garamond"/>
        <family val="1"/>
      </rPr>
      <t xml:space="preserve"> </t>
    </r>
    <r>
      <rPr>
        <b/>
        <sz val="12"/>
        <color rgb="FF7030A0"/>
        <rFont val="Garamond"/>
        <family val="1"/>
      </rPr>
      <t>Kuña retakue</t>
    </r>
  </si>
  <si>
    <r>
      <t>Total nivel directivo o rango superior</t>
    </r>
    <r>
      <rPr>
        <b/>
        <sz val="12"/>
        <rFont val="Garamond"/>
        <family val="1"/>
      </rPr>
      <t>:</t>
    </r>
    <r>
      <rPr>
        <b/>
        <sz val="12"/>
        <color rgb="FF00B050"/>
        <rFont val="Garamond"/>
        <family val="1"/>
      </rPr>
      <t xml:space="preserve"> </t>
    </r>
    <r>
      <rPr>
        <b/>
        <sz val="12"/>
        <color rgb="FF7030A0"/>
        <rFont val="Garamond"/>
        <family val="1"/>
      </rPr>
      <t>Mburuvichakuéra retakue</t>
    </r>
  </si>
  <si>
    <r>
      <t xml:space="preserve">4 </t>
    </r>
    <r>
      <rPr>
        <sz val="12"/>
        <color rgb="FF7030A0"/>
        <rFont val="Garamond"/>
        <family val="1"/>
      </rPr>
      <t>irundy</t>
    </r>
  </si>
  <si>
    <r>
      <t xml:space="preserve">Vinculación - </t>
    </r>
    <r>
      <rPr>
        <b/>
        <sz val="12"/>
        <color rgb="FF7030A0"/>
        <rFont val="Garamond"/>
        <family val="1"/>
      </rPr>
      <t>Mbojoaju</t>
    </r>
    <r>
      <rPr>
        <b/>
        <sz val="12"/>
        <color rgb="FF00B050"/>
        <rFont val="Garamond"/>
        <family val="1"/>
      </rPr>
      <t xml:space="preserve"> </t>
    </r>
    <r>
      <rPr>
        <b/>
        <sz val="12"/>
        <color theme="1"/>
        <rFont val="Garamond"/>
        <family val="1"/>
      </rPr>
      <t>POI, PEI, PND, PNI, ODS.</t>
    </r>
  </si>
  <si>
    <r>
      <t xml:space="preserve">Justificaciones - </t>
    </r>
    <r>
      <rPr>
        <b/>
        <sz val="12"/>
        <color rgb="FF7030A0"/>
        <rFont val="Garamond"/>
        <family val="1"/>
      </rPr>
      <t>Myesakã</t>
    </r>
  </si>
  <si>
    <r>
      <t xml:space="preserve">Evidencia - </t>
    </r>
    <r>
      <rPr>
        <b/>
        <sz val="12"/>
        <color rgb="FF00B050"/>
        <rFont val="Garamond"/>
        <family val="1"/>
      </rPr>
      <t xml:space="preserve"> </t>
    </r>
    <r>
      <rPr>
        <b/>
        <sz val="12"/>
        <color rgb="FF7030A0"/>
        <rFont val="Garamond"/>
        <family val="1"/>
      </rPr>
      <t>Techaukapy</t>
    </r>
  </si>
  <si>
    <r>
      <t xml:space="preserve">(Describir aquí los motivos de la selección temática y exponer si existió participación ciudadana en el proceso. Vincular la selección con el POI, PEI,PNI, PND2030 y ODS) 
</t>
    </r>
    <r>
      <rPr>
        <sz val="12"/>
        <color rgb="FF7030A0"/>
        <rFont val="Garamond"/>
        <family val="1"/>
      </rPr>
      <t>(Ehai ko'ápe mba'érepa eiporavo upe ñe'ẽ</t>
    </r>
    <r>
      <rPr>
        <sz val="12.1"/>
        <color rgb="FF7030A0"/>
        <rFont val="Garamond"/>
        <family val="1"/>
      </rPr>
      <t>mbyrã ha ere</t>
    </r>
    <r>
      <rPr>
        <sz val="12.3"/>
        <color rgb="FF7030A0"/>
        <rFont val="Garamond"/>
        <family val="1"/>
      </rPr>
      <t xml:space="preserve"> oiképa oipytyvõ </t>
    </r>
    <r>
      <rPr>
        <sz val="12.2"/>
        <color rgb="FF7030A0"/>
        <rFont val="Garamond"/>
        <family val="1"/>
      </rPr>
      <t>tetã</t>
    </r>
    <r>
      <rPr>
        <sz val="12.3"/>
        <color rgb="FF7030A0"/>
        <rFont val="Garamond"/>
        <family val="1"/>
      </rPr>
      <t xml:space="preserve">yguakuéra . Embojoaju jeporavopyre POI,PEI,PNI,PND2030 ha ODS rehe). </t>
    </r>
  </si>
  <si>
    <r>
      <t xml:space="preserve">3- GESTIÓN INSTITUCIONAL. 
</t>
    </r>
    <r>
      <rPr>
        <b/>
        <u/>
        <sz val="14"/>
        <color rgb="FF7030A0"/>
        <rFont val="Garamond"/>
        <family val="1"/>
      </rPr>
      <t xml:space="preserve">3- TETÃ REMOĨMBY REMBIAPOGUATA. </t>
    </r>
  </si>
  <si>
    <r>
      <t xml:space="preserve">3.1 Nivel de Cumplimiento de Mínimo de Información Disponible - Transparencia Activa Ley 5189/14.
</t>
    </r>
    <r>
      <rPr>
        <b/>
        <u/>
        <sz val="14"/>
        <color rgb="FF7030A0"/>
        <rFont val="Garamond"/>
        <family val="1"/>
      </rPr>
      <t xml:space="preserve">3.1- Marandu Sa'iveháguio Ikatúva Ojeguereko  - Tembiaposakã Añete Léi 5189/14. </t>
    </r>
  </si>
  <si>
    <r>
      <t>Mes -</t>
    </r>
    <r>
      <rPr>
        <b/>
        <sz val="12"/>
        <color rgb="FF00B050"/>
        <rFont val="Garamond"/>
        <family val="1"/>
      </rPr>
      <t xml:space="preserve"> </t>
    </r>
    <r>
      <rPr>
        <b/>
        <sz val="12"/>
        <color rgb="FF7030A0"/>
        <rFont val="Garamond"/>
        <family val="1"/>
      </rPr>
      <t>Jasy</t>
    </r>
  </si>
  <si>
    <r>
      <t xml:space="preserve">Nivel de Cumplimiento - </t>
    </r>
    <r>
      <rPr>
        <b/>
        <sz val="12"/>
        <color rgb="FF7030A0"/>
        <rFont val="Garamond"/>
        <family val="1"/>
      </rPr>
      <t>Ojehupytýmava</t>
    </r>
  </si>
  <si>
    <r>
      <t>Enlace publicación de SFP -</t>
    </r>
    <r>
      <rPr>
        <b/>
        <sz val="12"/>
        <color rgb="FF7030A0"/>
        <rFont val="Garamond"/>
        <family val="1"/>
      </rPr>
      <t xml:space="preserve">  Embojoaju   SFP Marandundive. </t>
    </r>
  </si>
  <si>
    <r>
      <t xml:space="preserve">(Puede complementar información aquí y apoyarse en gráficos ilustrativos)
</t>
    </r>
    <r>
      <rPr>
        <sz val="12"/>
        <color rgb="FF7030A0"/>
        <rFont val="Garamond"/>
        <family val="1"/>
      </rPr>
      <t xml:space="preserve">(Ko'ápe ikatu emoĩve marandu ha eiporu ta'ãnga emyesakãve hag̃ua ) </t>
    </r>
  </si>
  <si>
    <r>
      <t xml:space="preserve">Cantidad de Consultas.
</t>
    </r>
    <r>
      <rPr>
        <b/>
        <sz val="12"/>
        <color rgb="FF7030A0"/>
        <rFont val="Garamond"/>
        <family val="1"/>
      </rPr>
      <t xml:space="preserve">Mba'eporandu retakue. </t>
    </r>
  </si>
  <si>
    <r>
      <t xml:space="preserve">Respondidos.
</t>
    </r>
    <r>
      <rPr>
        <b/>
        <sz val="12"/>
        <color rgb="FF7030A0"/>
        <rFont val="Garamond"/>
        <family val="1"/>
      </rPr>
      <t>Oñembohováiva.</t>
    </r>
  </si>
  <si>
    <r>
      <t xml:space="preserve">Enlace Portal AIP.
</t>
    </r>
    <r>
      <rPr>
        <b/>
        <sz val="12"/>
        <color rgb="FF7030A0"/>
        <rFont val="Garamond"/>
        <family val="1"/>
      </rPr>
      <t xml:space="preserve">Embojoaju AIP Portal  ndive </t>
    </r>
  </si>
  <si>
    <r>
      <t xml:space="preserve">Descripción.
</t>
    </r>
    <r>
      <rPr>
        <b/>
        <sz val="12"/>
        <color rgb="FF7030A0"/>
        <rFont val="Garamond"/>
        <family val="1"/>
      </rPr>
      <t>Mba'épa.</t>
    </r>
  </si>
  <si>
    <r>
      <t xml:space="preserve">Descripción.
</t>
    </r>
    <r>
      <rPr>
        <b/>
        <sz val="12"/>
        <color rgb="FF7030A0"/>
        <rFont val="Garamond"/>
        <family val="1"/>
      </rPr>
      <t>Mba'épa</t>
    </r>
  </si>
  <si>
    <r>
      <t xml:space="preserve">MINISTERIO DE INDUSTRIA Y COMERCIO - </t>
    </r>
    <r>
      <rPr>
        <b/>
        <sz val="18"/>
        <color rgb="FF7030A0"/>
        <rFont val="Garamond"/>
        <family val="1"/>
      </rPr>
      <t>TETÃ MBA'E' APOPY HA ÑEMU MOTENONDEHA</t>
    </r>
  </si>
  <si>
    <r>
      <t>Cantidad de Miembros del CRCC:</t>
    </r>
    <r>
      <rPr>
        <b/>
        <sz val="12"/>
        <color rgb="FFFF0000"/>
        <rFont val="Garamond"/>
        <family val="1"/>
      </rPr>
      <t xml:space="preserve">  </t>
    </r>
    <r>
      <rPr>
        <b/>
        <sz val="12"/>
        <color rgb="FF7030A0"/>
        <rFont val="Garamond"/>
        <family val="1"/>
      </rPr>
      <t>Tembiapo Jehechaukarã Tetãyguárape Aty (TJTA) retakue</t>
    </r>
  </si>
  <si>
    <r>
      <t xml:space="preserve">2- PLAN DE RENDICIÓN DE CUENTAS AL CIUDADANO.
</t>
    </r>
    <r>
      <rPr>
        <b/>
        <u/>
        <sz val="14"/>
        <color rgb="FF7030A0"/>
        <rFont val="Garamond"/>
        <family val="1"/>
      </rPr>
      <t>2- TEMBIAPO JEHECHAUKARÃ TETÃYGUÁRAPE APONDE'A.</t>
    </r>
  </si>
  <si>
    <r>
      <t xml:space="preserve">Priorización
</t>
    </r>
    <r>
      <rPr>
        <b/>
        <sz val="12"/>
        <color rgb="FF7030A0"/>
        <rFont val="Garamond"/>
        <family val="1"/>
      </rPr>
      <t>Motenonderã</t>
    </r>
  </si>
  <si>
    <r>
      <t xml:space="preserve">Tema </t>
    </r>
    <r>
      <rPr>
        <b/>
        <sz val="12"/>
        <color rgb="FF7030A0"/>
        <rFont val="Garamond"/>
        <family val="1"/>
      </rPr>
      <t>- Ñe'ẽmbyrã</t>
    </r>
  </si>
  <si>
    <r>
      <t xml:space="preserve">Enlace Portal de Transparencia de la SENAC . 
</t>
    </r>
    <r>
      <rPr>
        <b/>
        <sz val="12"/>
        <color rgb="FF7030A0"/>
        <rFont val="Garamond"/>
        <family val="1"/>
      </rPr>
      <t>Embojoaju SENAC MarandurendaTembiaposakãregua ndive.</t>
    </r>
  </si>
  <si>
    <r>
      <t xml:space="preserve">3.3 Nivel de Cumplimiento de Respuestas a Consultas Ciudadanas - Transparencia Pasiva Ley N° 5282/14.
</t>
    </r>
    <r>
      <rPr>
        <b/>
        <u/>
        <sz val="14"/>
        <color rgb="FF7030A0"/>
        <rFont val="Garamond"/>
        <family val="1"/>
      </rPr>
      <t>3.3 Mba'éichapa oñembohovái  Ojejúvo Tetãyguára Mba'eporandu - Tembiaposakã Añete Léi 5282/14</t>
    </r>
  </si>
  <si>
    <r>
      <t xml:space="preserve">No Respondidos o Reconsideradas.
</t>
    </r>
    <r>
      <rPr>
        <b/>
        <sz val="12"/>
        <color rgb="FF7030A0"/>
        <rFont val="Garamond"/>
        <family val="1"/>
      </rPr>
      <t>Noñembohováiva térã Ojehecha jeýva.</t>
    </r>
  </si>
  <si>
    <r>
      <t xml:space="preserve">Objetivo.
</t>
    </r>
    <r>
      <rPr>
        <b/>
        <sz val="12"/>
        <color rgb="FF7030A0"/>
        <rFont val="Garamond"/>
        <family val="1"/>
      </rPr>
      <t>Jehupytyrã.</t>
    </r>
  </si>
  <si>
    <r>
      <t xml:space="preserve">Metas.
</t>
    </r>
    <r>
      <rPr>
        <b/>
        <sz val="12"/>
        <color rgb="FF7030A0"/>
        <rFont val="Garamond"/>
        <family val="1"/>
      </rPr>
      <t>Ojehupytyséva.</t>
    </r>
    <r>
      <rPr>
        <b/>
        <sz val="12"/>
        <color theme="1"/>
        <rFont val="Garamond"/>
        <family val="1"/>
      </rPr>
      <t xml:space="preserve">
</t>
    </r>
  </si>
  <si>
    <r>
      <t xml:space="preserve">Población Beneficiaria.
</t>
    </r>
    <r>
      <rPr>
        <b/>
        <sz val="12"/>
        <color rgb="FF7030A0"/>
        <rFont val="Garamond"/>
        <family val="1"/>
      </rPr>
      <t>Tetãyguára Ohupytýtava.</t>
    </r>
    <r>
      <rPr>
        <b/>
        <sz val="12"/>
        <color rgb="FFFF0000"/>
        <rFont val="Garamond"/>
        <family val="1"/>
      </rPr>
      <t xml:space="preserve">
</t>
    </r>
  </si>
  <si>
    <r>
      <t xml:space="preserve">Porcentaje de Ejecución.
</t>
    </r>
    <r>
      <rPr>
        <b/>
        <sz val="12"/>
        <color rgb="FF7030A0"/>
        <rFont val="Garamond"/>
        <family val="1"/>
      </rPr>
      <t xml:space="preserve">Apopy ojejapómava </t>
    </r>
  </si>
  <si>
    <r>
      <t xml:space="preserve">Resultados Logrados
</t>
    </r>
    <r>
      <rPr>
        <b/>
        <sz val="12"/>
        <color rgb="FF7030A0"/>
        <rFont val="Garamond"/>
        <family val="1"/>
      </rPr>
      <t>Ojehupytýva Tembiapógui.</t>
    </r>
  </si>
  <si>
    <r>
      <t>Evidencia (Informe de Avance de Metas - SPR</t>
    </r>
    <r>
      <rPr>
        <b/>
        <sz val="12"/>
        <rFont val="Garamond"/>
        <family val="1"/>
      </rPr>
      <t>)</t>
    </r>
    <r>
      <rPr>
        <b/>
        <sz val="12"/>
        <color rgb="FF00B050"/>
        <rFont val="Garamond"/>
        <family val="1"/>
      </rPr>
      <t xml:space="preserve">
</t>
    </r>
    <r>
      <rPr>
        <b/>
        <sz val="12"/>
        <color rgb="FF7030A0"/>
        <rFont val="Garamond"/>
        <family val="1"/>
      </rPr>
      <t xml:space="preserve">Techaukapy (Tembiapo ojehupytyséva rehegua marandu - SPR) </t>
    </r>
  </si>
  <si>
    <r>
      <t xml:space="preserve">2.1. Resolución de Aprobación y Anexo de Plan de Rendición de Cuentas.
</t>
    </r>
    <r>
      <rPr>
        <b/>
        <u/>
        <sz val="14"/>
        <color rgb="FF7030A0"/>
        <rFont val="Garamond"/>
        <family val="1"/>
      </rPr>
      <t>2.1. Apoukapy Omoneĩva ha Aponde'a Tembiapo Jehechauka Tetãyguápe  Mbojoapy.</t>
    </r>
  </si>
  <si>
    <r>
      <t xml:space="preserve">2.2 Plan de Rendición de Cuentas. (Copiar abajo link de acceso directo).
</t>
    </r>
    <r>
      <rPr>
        <b/>
        <u/>
        <sz val="14"/>
        <color rgb="FF7030A0"/>
        <rFont val="Garamond"/>
        <family val="1"/>
      </rPr>
      <t xml:space="preserve">2.2 TEMBIAPO JEHECHAUKARÃ  APONDE'A. </t>
    </r>
    <r>
      <rPr>
        <b/>
        <u/>
        <sz val="14"/>
        <color theme="1"/>
        <rFont val="Garamond"/>
        <family val="1"/>
      </rPr>
      <t xml:space="preserve">
</t>
    </r>
  </si>
  <si>
    <r>
      <t xml:space="preserve">3.2 Nivel de Cumplimiento  de Minimo de Información Disponible - Transparencia Activa Ley 5282/14.
</t>
    </r>
    <r>
      <rPr>
        <b/>
        <u/>
        <sz val="14"/>
        <color rgb="FF7030A0"/>
        <rFont val="Garamond"/>
        <family val="1"/>
      </rPr>
      <t xml:space="preserve">3.2 Marandu Sa'iveháguio Ikatúva Ojeguereko - Tembiaposakã Añete Léi 5282/14. </t>
    </r>
  </si>
  <si>
    <r>
      <t xml:space="preserve">3.4- Servicios o Productos Misionales (Depende de la Naturaleza de la Misión Insitucional, puede abarcar un Programa o Proyecto)
</t>
    </r>
    <r>
      <rPr>
        <b/>
        <u/>
        <sz val="14"/>
        <color rgb="FF7030A0"/>
        <rFont val="Garamond"/>
        <family val="1"/>
      </rPr>
      <t>3.4- Tembiaporã térã Temimoĩmby Ohupytýva (Kóva ojeko temimoĩmby rembiaporãtee rehe , ikatu Apopyrã térã Aponde'a)</t>
    </r>
  </si>
  <si>
    <r>
      <t>Dependencia</t>
    </r>
    <r>
      <rPr>
        <b/>
        <sz val="12"/>
        <color rgb="FF00B050"/>
        <rFont val="Garamond"/>
        <family val="1"/>
      </rPr>
      <t xml:space="preserve"> </t>
    </r>
    <r>
      <rPr>
        <b/>
        <sz val="12"/>
        <rFont val="Garamond"/>
        <family val="1"/>
      </rPr>
      <t>-</t>
    </r>
    <r>
      <rPr>
        <b/>
        <sz val="12"/>
        <color rgb="FF7030A0"/>
        <rFont val="Garamond"/>
        <family val="1"/>
      </rPr>
      <t xml:space="preserve"> Tetã remoĩmby vore</t>
    </r>
  </si>
  <si>
    <r>
      <t xml:space="preserve">Cargo que Ocupa - </t>
    </r>
    <r>
      <rPr>
        <b/>
        <sz val="12"/>
        <color rgb="FF7030A0"/>
        <rFont val="Garamond"/>
        <family val="1"/>
      </rPr>
      <t>Mba'eapohápa</t>
    </r>
  </si>
  <si>
    <r>
      <t xml:space="preserve">Misión institucional </t>
    </r>
    <r>
      <rPr>
        <b/>
        <sz val="14"/>
        <color rgb="FF7030A0"/>
        <rFont val="Garamond"/>
        <family val="1"/>
      </rPr>
      <t>TEMIMOĨMBY TEMBIPOTA</t>
    </r>
  </si>
  <si>
    <r>
      <rPr>
        <b/>
        <sz val="14"/>
        <rFont val="Garamond"/>
        <family val="1"/>
      </rPr>
      <t>Institución:</t>
    </r>
    <r>
      <rPr>
        <b/>
        <sz val="14"/>
        <color theme="1"/>
        <rFont val="Garamond"/>
        <family val="1"/>
      </rPr>
      <t xml:space="preserve"> </t>
    </r>
    <r>
      <rPr>
        <b/>
        <sz val="14"/>
        <color rgb="FF7030A0"/>
        <rFont val="Garamond"/>
        <family val="1"/>
      </rPr>
      <t xml:space="preserve">Tetã </t>
    </r>
    <r>
      <rPr>
        <b/>
        <sz val="14.15"/>
        <color rgb="FF7030A0"/>
        <rFont val="Garamond"/>
        <family val="1"/>
      </rPr>
      <t>remoĩ</t>
    </r>
    <r>
      <rPr>
        <b/>
        <sz val="14.3"/>
        <color rgb="FF7030A0"/>
        <rFont val="Garamond"/>
        <family val="1"/>
      </rPr>
      <t>mby</t>
    </r>
  </si>
  <si>
    <r>
      <t xml:space="preserve">Promover políticas públicas que apuntalen el desarrollo sostenible del sector empresarial, a través del incremento de su competitividad.  </t>
    </r>
    <r>
      <rPr>
        <sz val="12"/>
        <color rgb="FF7030A0"/>
        <rFont val="Garamond"/>
        <family val="1"/>
      </rPr>
      <t>Toñemotenonde política pública rehegua oipytyvõva guerojera hekojokopykuaava sector empresarial-pe; ombohetavevi competitividad orekóva</t>
    </r>
  </si>
  <si>
    <r>
      <t xml:space="preserve">MATRIZ DE INFORMACIÓN MINIMA PARA INFORME DE RENDICIÓN DE CUENTAS AL CIUDADANO - EJERCICIO 2024 </t>
    </r>
    <r>
      <rPr>
        <b/>
        <u/>
        <sz val="18"/>
        <color rgb="FF7030A0"/>
        <rFont val="Garamond"/>
        <family val="1"/>
      </rPr>
      <t xml:space="preserve"> MARANDURENDA TEMBIAPO JEHECHAUKARÃ TETÃYGUÁRAPE G̃UARÃ  - ARY 2024 - pegua</t>
    </r>
  </si>
  <si>
    <r>
      <t xml:space="preserve">1.2-PRESENTACIÓN DE LOS MIEMBROS DEL COMITÉ DE RENDICIÓN DE CUENTAS AL CIUDADANO (CRCC)
</t>
    </r>
    <r>
      <rPr>
        <b/>
        <u/>
        <sz val="14"/>
        <color rgb="FF7030A0"/>
        <rFont val="Garamond"/>
        <family val="1"/>
      </rPr>
      <t>1.2-Mburuvichakuéra Tembiapo Jehechaukarã Tetãyguárape Atypegua Kuaaukapy (TJTA).</t>
    </r>
    <r>
      <rPr>
        <b/>
        <u/>
        <sz val="14"/>
        <color theme="1"/>
        <rFont val="Garamond"/>
        <family val="1"/>
      </rPr>
      <t xml:space="preserve">
</t>
    </r>
  </si>
  <si>
    <t>Coordinación General del MECIP</t>
  </si>
  <si>
    <t>5°</t>
  </si>
  <si>
    <r>
      <t>Tercer Trimestre 2024 (julio-agosto-setiembre) -</t>
    </r>
    <r>
      <rPr>
        <b/>
        <sz val="12"/>
        <color rgb="FF00B050"/>
        <rFont val="Garamond"/>
        <family val="1"/>
      </rPr>
      <t xml:space="preserve">  </t>
    </r>
    <r>
      <rPr>
        <b/>
        <sz val="12"/>
        <color rgb="FF7030A0"/>
        <rFont val="Garamond"/>
        <family val="1"/>
      </rPr>
      <t>Mohapyha Jasyapy'aty 2024-pe (Jasypoköi-Jasypoapy-Jasyporundy)</t>
    </r>
  </si>
  <si>
    <t>Nathalia Silva</t>
  </si>
  <si>
    <r>
      <t xml:space="preserve">8 </t>
    </r>
    <r>
      <rPr>
        <sz val="12"/>
        <color rgb="FF7030A0"/>
        <rFont val="Garamond"/>
        <family val="1"/>
      </rPr>
      <t>poapy</t>
    </r>
  </si>
  <si>
    <r>
      <t xml:space="preserve">12 </t>
    </r>
    <r>
      <rPr>
        <sz val="12"/>
        <color rgb="FF7030A0"/>
        <rFont val="Garamond"/>
        <family val="1"/>
      </rPr>
      <t>paköi</t>
    </r>
  </si>
  <si>
    <t>Atención, información, capacitación y asistencia técnica a emprendedores y MIPYMES</t>
  </si>
  <si>
    <t>ODS 8. Promover el crecimiento económico sostenido, inclusivo y sostenible, el empleo pleno y productivo y el trabajo decente para todos. Viceministerio de MIPYMES PND 2030. Ejes Estratégicos: 2.Crecimiento económico inclusivo y 3.la inserción de Paraguay al mundo de forma adecuada.</t>
  </si>
  <si>
    <r>
      <t xml:space="preserve">Julio </t>
    </r>
    <r>
      <rPr>
        <sz val="12"/>
        <rFont val="Garamond"/>
        <family val="1"/>
      </rPr>
      <t>-</t>
    </r>
    <r>
      <rPr>
        <sz val="12"/>
        <color rgb="FF7030A0"/>
        <rFont val="Garamond"/>
        <family val="1"/>
      </rPr>
      <t xml:space="preserve"> Jasypoköi</t>
    </r>
  </si>
  <si>
    <r>
      <t>Setiembre -</t>
    </r>
    <r>
      <rPr>
        <sz val="12"/>
        <color rgb="FF7030A0"/>
        <rFont val="Garamond"/>
        <family val="1"/>
      </rPr>
      <t xml:space="preserve"> Jasyporundy</t>
    </r>
  </si>
  <si>
    <r>
      <t xml:space="preserve">Agosto - </t>
    </r>
    <r>
      <rPr>
        <sz val="12"/>
        <color rgb="FF7030A0"/>
        <rFont val="Garamond"/>
        <family val="1"/>
      </rPr>
      <t>Jasypoapy</t>
    </r>
  </si>
  <si>
    <r>
      <t xml:space="preserve">Setiembre </t>
    </r>
    <r>
      <rPr>
        <sz val="12"/>
        <rFont val="Garamond"/>
        <family val="1"/>
      </rPr>
      <t>-</t>
    </r>
    <r>
      <rPr>
        <sz val="12"/>
        <color theme="1"/>
        <rFont val="Garamond"/>
        <family val="1"/>
      </rPr>
      <t xml:space="preserve"> </t>
    </r>
    <r>
      <rPr>
        <sz val="12"/>
        <color rgb="FF7030A0"/>
        <rFont val="Garamond"/>
        <family val="1"/>
      </rPr>
      <t>Jasyporundy</t>
    </r>
  </si>
  <si>
    <r>
      <t>Agosto -</t>
    </r>
    <r>
      <rPr>
        <sz val="12"/>
        <color rgb="FF00B050"/>
        <rFont val="Garamond"/>
        <family val="1"/>
      </rPr>
      <t xml:space="preserve"> </t>
    </r>
    <r>
      <rPr>
        <sz val="12"/>
        <color rgb="FF7030A0"/>
        <rFont val="Garamond"/>
        <family val="1"/>
      </rPr>
      <t>Jasypoapy</t>
    </r>
  </si>
  <si>
    <r>
      <t xml:space="preserve">Julio </t>
    </r>
    <r>
      <rPr>
        <sz val="12"/>
        <rFont val="Garamond"/>
        <family val="1"/>
      </rPr>
      <t>-</t>
    </r>
    <r>
      <rPr>
        <sz val="12"/>
        <color rgb="FF00B050"/>
        <rFont val="Garamond"/>
        <family val="1"/>
      </rPr>
      <t xml:space="preserve"> </t>
    </r>
    <r>
      <rPr>
        <sz val="12"/>
        <color rgb="FF7030A0"/>
        <rFont val="Garamond"/>
        <family val="1"/>
      </rPr>
      <t>Jasypoköi</t>
    </r>
  </si>
  <si>
    <t xml:space="preserve">	Atención a Empresas Nacionales y Extranjeras para la promoción de exportaciones paraguayas y la atracción de inversiones, conforme al Plan Operativo Institucional vigente. REDIEX</t>
  </si>
  <si>
    <r>
      <rPr>
        <b/>
        <sz val="12"/>
        <color theme="1"/>
        <rFont val="Garamond"/>
        <family val="1"/>
      </rPr>
      <t>Eje Estratégico 2:</t>
    </r>
    <r>
      <rPr>
        <sz val="12"/>
        <color theme="1"/>
        <rFont val="Garamond"/>
        <family val="1"/>
      </rPr>
      <t xml:space="preserve"> Crecimiento Económico Inclusivo
Este eje busca promover un crecimiento económico que beneficie a todos los segmentos de la sociedad. Las MIPYMES juegan un papel crucial en este contexto, ya que: Fomentan el </t>
    </r>
    <r>
      <rPr>
        <u/>
        <sz val="12"/>
        <color theme="1"/>
        <rFont val="Garamond"/>
        <family val="1"/>
      </rPr>
      <t>Empleo Local:</t>
    </r>
    <r>
      <rPr>
        <sz val="12"/>
        <color theme="1"/>
        <rFont val="Garamond"/>
        <family val="1"/>
      </rPr>
      <t xml:space="preserve"> Al expandirse, las MIPYMES pueden crear nuevos puestos de trabajo, lo que contribuye a la reducción de la desigualdad económica y social.
</t>
    </r>
    <r>
      <rPr>
        <u/>
        <sz val="12"/>
        <color theme="1"/>
        <rFont val="Garamond"/>
        <family val="1"/>
      </rPr>
      <t>Impulsan el Desarrollo Regional:</t>
    </r>
    <r>
      <rPr>
        <sz val="12"/>
        <color theme="1"/>
        <rFont val="Garamond"/>
        <family val="1"/>
      </rPr>
      <t xml:space="preserve"> Las MIPYMES tienen una presencia significativa en áreas rurales y periurbanas, contribuyendo al desarrollo económico más allá de los centros urbanos principales.
</t>
    </r>
    <r>
      <rPr>
        <b/>
        <sz val="12"/>
        <color theme="1"/>
        <rFont val="Garamond"/>
        <family val="1"/>
      </rPr>
      <t>Eje Estratégico 3:</t>
    </r>
    <r>
      <rPr>
        <sz val="12"/>
        <color theme="1"/>
        <rFont val="Garamond"/>
        <family val="1"/>
      </rPr>
      <t xml:space="preserve"> La Inserción del Paraguay al Mundo en Forma Adecuada
Este eje se enfoca en la integración de Paraguay en la economía global de manera estratégica y sostenible. Las MIPYMES pueden contribuir a este objetivo al:
</t>
    </r>
    <r>
      <rPr>
        <u/>
        <sz val="12"/>
        <color theme="1"/>
        <rFont val="Garamond"/>
        <family val="1"/>
      </rPr>
      <t>Expandir Mercados Internacionales:</t>
    </r>
    <r>
      <rPr>
        <sz val="12"/>
        <color theme="1"/>
        <rFont val="Garamond"/>
        <family val="1"/>
      </rPr>
      <t xml:space="preserve"> Las MIPYMES tienen el potencial de diversificar sus mercados a nivel internacional, promoviendo las exportaciones y mejorando la competitividad del país.
</t>
    </r>
    <r>
      <rPr>
        <b/>
        <sz val="12"/>
        <color theme="1"/>
        <rFont val="Garamond"/>
        <family val="1"/>
      </rPr>
      <t>Innovar y Adoptar Buenas Prácticas:</t>
    </r>
    <r>
      <rPr>
        <sz val="12"/>
        <color theme="1"/>
        <rFont val="Garamond"/>
        <family val="1"/>
      </rPr>
      <t xml:space="preserve"> La internacionalización fomenta la adopción de estándares globales en calidad, sostenibilidad y buenas prácticas empresariales.
El trabajo conjunto entre el Vicedministerio de MIPYMES y las pequeñas y medianas empresas es esencial para alcanzar estos objetivos, asegurando un desarrollo económico que sea sostenido, inclusivo y productivo para todos los ciudadanos paraguayos.</t>
    </r>
  </si>
  <si>
    <t xml:space="preserve">https://www.mipymes.gov.py/ </t>
  </si>
  <si>
    <t>Entre julio y agosto de 2024, las exportaciones de las plataformas ascienden a USD 655 millones, que representa un aumento de 1,8% respecto al mismo periodo del año anterior.
Las variaciones de las plataformas fueron:
Plataforma Carne y Derivados: +3,7%
Plataforma de Alimentos: -18,7%
Plataforma Forestal y Floricultura: +17,6%
Plataforma Textil-Confecciones: +15,5%
Plataforma Biocombustibles y Energías Renovables: +2,2%
Plataforma Autopartes y ensamblaje: +12,1%
Plataforma Químicos-Farmacéuticos: +2,0%
Total Plataformas Sectoriales: +1,8%
Total Otros sectores tangibles: -6,7%
Energía Eléctrica: -17,5%
Total General: -5,5%.</t>
  </si>
  <si>
    <t>https://micpy-my.sharepoint.com/:b:/g/personal/lamia_cabrera_rediex_gov_py/EX6vS0vfDnZOo22qT9LI-pgB6caFepITdvo91ZBendzafA?e=Lv7gDy</t>
  </si>
  <si>
    <t>El Régimen de Maquila y la Ley 60/90 son instrumentos sumamente importantes para la atracción de inversión extranjera directa como así también para incentivar la inversión de capital local. Las estadísticas de los últimos años demuestran el impacto que ambos instrumentos han tenido en la economía nacional con el incrementando la inversión en bienes de capital y con el aumento de la mano de obra empleada.</t>
  </si>
  <si>
    <t>Todos los países establecen Políticas de Compras Públicas con las cuales garantizar una provisión adecuada de bienes y servicios al Estado, y a la vez también, asegurar una participación adecuada de empresas locales en los procesos licitatorios. La Emisión del Certificado de Producto y Empleo Nacional constituye un instrumento fundamental para el logro de esta Política.</t>
  </si>
  <si>
    <t>INFORME DE AVANCES DE METAS - MENSUAL</t>
  </si>
  <si>
    <t>ANEXO ESTADISTICO MIC – .::MIC::.</t>
  </si>
  <si>
    <t>Identificar, cuantificar y cualificar los productos comercializados en el mercado nacional, desde su producción o su ingreso al país (importados), pasando por el almacenamiento, la distribución, hasta la comercialización al consumidor final, a través de un mecanismo que garantice la trazabilidad de los mismos, en un marco de libre competencia</t>
  </si>
  <si>
    <t>https://drive.google.com/file/d/1zETy9Rdr93DuSJXSenMplzUpn8aeIVsC/view?usp=sharing</t>
  </si>
  <si>
    <t>Pendiente de Calificación - VCHGO</t>
  </si>
  <si>
    <t>https://www.mic.gov.py/wp-content/uploads/2024/08/sueldos_202407-Jul.pdf</t>
  </si>
  <si>
    <t>https://www.mic.gov.py/wp-content/uploads/2024/09/sueldos_202408-Ago.pdf</t>
  </si>
  <si>
    <t>https://transparencia.senac.gov.py/portal/historial-cumplimiento</t>
  </si>
  <si>
    <t>En proceso de Carga</t>
  </si>
  <si>
    <t>https://informacionpublica.paraguay.gov.py/#!/estadistica/cantidad-solicitud</t>
  </si>
  <si>
    <t>1 Revocado por el Ciudadano</t>
  </si>
  <si>
    <t>Asistencia a empresas nacionales y extranjeras</t>
  </si>
  <si>
    <t>DISEÑAR Y ESTABLECER POLÍTICAS PÚBLICAS, PROGRAMAS E INSTRUMENTOS QUE APUNTALEN EL DESARROLLO DE LA INDUSTRIA Y AUMENTE SU PARTICIPACIÓN EN EL PRODUCTO INTERNO BRUTO, LOGRE LA FACILITACIÓN DEL COMERCIO LEGAL, Y PERMITA LA FORMALIZACIÓN DE LAS MIPYMES Y SU ACCESO AL MERCADO FORMAL, TODO EN EL MARCO DE LA CREACIÓN DE EMPLEOS DIGNOS Y LA REDUCCIÓN DE LA POBREZA; FORMULAR PLANES Y PROGRAMAS DE DESARROLLO INDUSTRIAL Y COMERCIAL; PROMOVER, REGLAR, PROTEGER Y FOMENTAR LA ACTIVIDAD INDUSTRIAL Y EL COMERCIO DE BIENES Y SERVICIOS EN EL TERRITORIO NACIONAL, Y LA INSERCIÓN DE LOS MISMOS EN EL MERCADO INTERNACIONAL; CONSIDERAR LAS SOLICITUDES DE PRIVILEGIOS PARA LA INSTALACIÓN DE NUEVAS PLANTAS INDUSTRIALES Y LA AMPLIACIÓN Y MODERNIZACIÓN DE LAS EXISTENTES, DANDO PRIORIDAD A LAS QUE SEAN DE BENEFICIOS PARA LA ECONOMÍA NACIONAL; VIGILAR EL CUMPLIMIENTO DE LAS OBLIGACIONES EMERGENTES DE LAS LEYES QUE OTORGUEN PRIVILEGIOS O TRATAMIENTOS PREFERENCIALES A LAS EMPRESAS INDUSTRIALES.</t>
  </si>
  <si>
    <t xml:space="preserve">Empresas exportadoras y potencialmente exportadoras </t>
  </si>
  <si>
    <r>
      <rPr>
        <sz val="12"/>
        <rFont val="Garamond"/>
        <family val="1"/>
      </rPr>
      <t xml:space="preserve">A traves de 16 subproyectos de cofinanciamiento ejecutados con el Proyecto 3865 OC-PR/MIC, Apoyo en Servicios de Desarrollo Empresarial a Empresas Exportadoras Paraguayas, se ha beneficiado a </t>
    </r>
    <r>
      <rPr>
        <b/>
        <sz val="12"/>
        <rFont val="Garamond"/>
        <family val="1"/>
      </rPr>
      <t>25</t>
    </r>
    <r>
      <rPr>
        <sz val="12"/>
        <rFont val="Garamond"/>
        <family val="1"/>
      </rPr>
      <t xml:space="preserve"> empresas exportadoras y  y potencialmente exprotadoras, ubicadas en diferentes departamentos del pais. </t>
    </r>
  </si>
  <si>
    <t>https://micpy-my.sharepoint.com/:b:/g/personal/lamia_cabrera_rediex_gov_py/EWiBJMkdQ9VBjMHG9M3GBsUBBIVf2hzfDcD7NbFV0xmJAw?e=tQmDbn</t>
  </si>
  <si>
    <t>Empresas y personas</t>
  </si>
  <si>
    <t>1297 atenciones a través de acciones directas de la DAI, DAE y DIC</t>
  </si>
  <si>
    <t>https://micpy-my.sharepoint.com/:f:/g/personal/lamia_cabrera_rediex_gov_py/EpOraMf_mCNOrDrSDRGJVYEBL4JPQ1GXZgo6aTbYEhQp3g?e=k0Znoc</t>
  </si>
  <si>
    <t>Negociaciones para aceso a mercados de bienes</t>
  </si>
  <si>
    <t>Vinculado con el PEI en: OE1: Abrir y ampliar mercados</t>
  </si>
  <si>
    <t>Acceso a nuevos mercados y a preferencias arancelarias de los productos nacionales</t>
  </si>
  <si>
    <t>Exportadores   Población en general</t>
  </si>
  <si>
    <t xml:space="preserve">Seguimiento de los temas pendientes para la firma del Acuerdo entre el MERCOSUR y la Unión Europea                                      </t>
  </si>
  <si>
    <t>Portal Oficial del Ministerio de Relaciones Exteriores de la República del Paraguay :: Jefes Negociadores del Mercosur-UE acordaron intensificar el diálogo y un cronograma de trabajo para el presente semestre (mre.gov.py)</t>
  </si>
  <si>
    <t>https://www.mre.gov.py/index.php/noticias-de-embajadas-y-consulados/cancilleres-del-mercosur-analizaron-estado-actual-de-las-negociaciones-con-ue</t>
  </si>
  <si>
    <t>MERCOSUR/Emiratos Árabes Unidos-Firma de los Términos de Referencias p/el inicio de las Negociacioness e/MERCOSUR y EAU</t>
  </si>
  <si>
    <t>General  Framework</t>
  </si>
  <si>
    <t>Seguimiento de temas relacionados al Acceso a Mercados.</t>
  </si>
  <si>
    <t>Acta GMC N° 04/2024</t>
  </si>
  <si>
    <t>Habilitaciones otorgadas a locales</t>
  </si>
  <si>
    <t>Dar seguridad al ciudadano de los locales y productos comercializados.</t>
  </si>
  <si>
    <t>Sector Comercial Formal, Consumidores Finales</t>
  </si>
  <si>
    <t>Registros de empresas Importadoras</t>
  </si>
  <si>
    <t>Lograr una mayor formalidad en el sector comercial paraguayo que cuente con regulación de productos.</t>
  </si>
  <si>
    <t>Registros de productos lubricantes</t>
  </si>
  <si>
    <t>Garantizar la calidad de los productos lubricantes comercializados de acuerdo a las legislaciones vigentes</t>
  </si>
  <si>
    <t>Licencias previas de Importación</t>
  </si>
  <si>
    <t>Tener un mayor control sobre la calidad y legitimidad de los productos ingresados al país.</t>
  </si>
  <si>
    <t>Licencias previas de Exportación</t>
  </si>
  <si>
    <t>Tener un mayor control sobre los productos exportados del país.</t>
  </si>
  <si>
    <t>Sector Productor</t>
  </si>
  <si>
    <t>Verificación y Fiscalizaciones a locales comerciales y acompañamientos a ingreso de productos importados  realizadas por la Dirección General de Combustibles</t>
  </si>
  <si>
    <t>Controlar el cumplimiento de los requisitos de seguridad, calidad y legalidad de los productos a disposición de los consumidores en los productos regulados por el MIC</t>
  </si>
  <si>
    <t>Sector Comercial Formal, Consumidores</t>
  </si>
  <si>
    <t xml:space="preserve">Negociaciones Comerciales Internacionales en Gas Natural Vehicular (GNV), artefactos gasodomesticos (GLP y GNC) y Reguladores de baja presion (GLP) </t>
  </si>
  <si>
    <t xml:space="preserve">Homologacion de Reglamentos Tècnicos con los paises miembros del MERCOSUR para la standarizacion de Valvulas, Cilindros artefactos y reguladores de GNV y/o GLP. </t>
  </si>
  <si>
    <t>reglamentaciones unificadas en el bloque con base firme en normas tecnicas de seguridad y calidad internacionales.</t>
  </si>
  <si>
    <t>Ciudadanos de los paises miembros del MERCOSUR</t>
  </si>
  <si>
    <t xml:space="preserve">Según Negociaciones: 
MERCOSUR 
a) GNV: 90%,                                  b) Artefactos: En consulta Publica                                              c) Reguladores de GLP de baja presión: 70% </t>
  </si>
  <si>
    <t>Concenso de los 4 paises en la prosecucion de la elaboracion conjunta de los Reglamentos Tecnicos Mercosur</t>
  </si>
  <si>
    <t>Trámites electrónicos realizados por medio del Sistema VUE/MIC. Cantidad de operaciones brindadas a empresas/personas/instituciones que realizan gestiones a través de la Ventanilla Única de Exportación.</t>
  </si>
  <si>
    <t>Facilitación de Comercio, trámites y servicios a través de la Plataforma MIC.</t>
  </si>
  <si>
    <t xml:space="preserve">Entidades públicas y/o privadas con personería física o jurídica </t>
  </si>
  <si>
    <t>Evidencia obtenida del Sistema VUE  www.vue.org.py</t>
  </si>
  <si>
    <t>Registro de Prestadores de Servicios (REPSE)</t>
  </si>
  <si>
    <t>Formalización del Comercio de Servicios</t>
  </si>
  <si>
    <t>Personas físicas y jurídicas prestadoras de servicios</t>
  </si>
  <si>
    <t>https://outlook.office.com/host/377c982d-9686-450e-9a7c-22aeaf1bc162/7211f19f-262a-42eb-a02e-289956491741</t>
  </si>
  <si>
    <t>Coordinación del Comité Ejecutivo del Foro Nacional de Servicios</t>
  </si>
  <si>
    <t>Coordinar acciones y sugerir recomendaciones a las autoridades nacionales competentes, sobre la regulación nacional en comercio de servicios, a fin de contribuir al desarrollo de una política nacional en materia de comercio de servicios.</t>
  </si>
  <si>
    <t>Entidades gubernamentales, gremios empresariales, gremios profesionales, Academia y sociedad civil, vinculados al Comercio de Servicios. Sectores de servicios de acuerdo a la Lista de Clasificación Sectorial de Servicios de la OMC (W120).</t>
  </si>
  <si>
    <t>Capacitaciones en Comercio de Servicios y REPSE</t>
  </si>
  <si>
    <t>Promoción y difusión de la importancia del Comercio de Servicios en Paraguay.</t>
  </si>
  <si>
    <t>Prestadores de servicios de diversos sectores del Comercio de Servicios y ciudadanía en general.</t>
  </si>
  <si>
    <t>Negociaciones Comerciales Internacionales en Servicios</t>
  </si>
  <si>
    <t>Mejor acceso a los mercados para los proveedores de servicios del Paraguay</t>
  </si>
  <si>
    <t xml:space="preserve">16 reuniones de negociaciones </t>
  </si>
  <si>
    <t>Proveedores de Servicios</t>
  </si>
  <si>
    <r>
      <rPr>
        <b/>
        <sz val="12"/>
        <rFont val="Garamond"/>
        <family val="1"/>
      </rPr>
      <t>32</t>
    </r>
    <r>
      <rPr>
        <sz val="12"/>
        <rFont val="Garamond"/>
        <family val="1"/>
      </rPr>
      <t xml:space="preserve"> reuniones sobre:
- Coordinación a nivel nacional, MERCOSUR y contraparte para la apertura de Negociación Mercosur-Emiratos Arabes Unidos con 70% de avance, en donde se finalizó la I Ronda de Negociaciones y la II Ronda se encuentra en proceso.
- V Examen de Política Comercial ante la OMC en temas de comercio de servicios con un porcentaje de ejecución del 60%, en donde se reflejan los aportes de los Reguladores de Servicios del Paraguay para el V Examen de Política Comercial ante OMC.</t>
    </r>
  </si>
  <si>
    <t>https://micpy-my.sharepoint.com/:f:/g/personal/cdinatale_mic_gov_py/EkjnOZJU_JNHm3XxwvTyT10BPNc6XjVutFYt5Dq0-spAcQ?e=7DFvNu</t>
  </si>
  <si>
    <t>Capacitaciones sobre Negociaciones Comerciales de Servicios</t>
  </si>
  <si>
    <t>Fortalecer habilidades y conocimientos en negociación de acuerdos comerciales relacionados con el comercio de servicios.</t>
  </si>
  <si>
    <t>1 capacitación a Reguladores Nacionales</t>
  </si>
  <si>
    <r>
      <rPr>
        <b/>
        <sz val="12"/>
        <rFont val="Garamond"/>
        <family val="1"/>
      </rPr>
      <t>2</t>
    </r>
    <r>
      <rPr>
        <sz val="12"/>
        <rFont val="Garamond"/>
        <family val="1"/>
      </rPr>
      <t xml:space="preserve"> Reguladores de Servicios capacitados</t>
    </r>
  </si>
  <si>
    <t>Habilitaciones/Acreditaciones a Prestadores en el marco de la Ley N° 6822/2021</t>
  </si>
  <si>
    <t>Prestación de servicos conforme con los requisitos establecidos por la Ley N° 6822/2021.</t>
  </si>
  <si>
    <t>Prestadores y personas físicas o jurídicas interesadas en constituirse como tales.</t>
  </si>
  <si>
    <t>https://drive.google.com/drive/u/1/folders/1qPyyDAkfdXzZkyf4mSqzhp2IEvV2-m-c                https://drive.google.com/drive/u/1/folders/1pHj6gDdeoRcwIgZRmbUH2n7RKD2zALRp                                                                                                                                                                 https://drive.google.com/drive/u/1/folders/1x7iSKFkED2B5ohWaK-a941H_w7xIFktf</t>
  </si>
  <si>
    <t>Certificaciones, Autorizaciones en el marco de la Ley N° 6822/2021</t>
  </si>
  <si>
    <t>Otorgar certificaciones y autorizaciones que cumplan con la normativa vigente</t>
  </si>
  <si>
    <t xml:space="preserve">Prestadores y titulares de certificados </t>
  </si>
  <si>
    <t>https://drive.google.com/drive/u/1/folders/1e-DQDdqDC7q3RbBq9lvW4TsREpY-Ojba   https://drive.google.com/drive/u/1/folders/1Ol07nlBsaMZj7-bFDL-OhDpj99xo_dfd    https://drive.google.com/drive/u/1/folders/1lf2SxwfSuh_xM8T0Ft7NY_1gNijQfRSC</t>
  </si>
  <si>
    <t>Administración y control de la Infraestrucutra de Clave Pública del Paraguay - ICPP</t>
  </si>
  <si>
    <t xml:space="preserve">Prestación de servicios de la ICPP eficiente, disponible y acorde a la normativa vigente </t>
  </si>
  <si>
    <t>Ciudadanía en general que realiza transacciones electrónicas con firma electrónica</t>
  </si>
  <si>
    <t>https://drive.google.com/drive/u/1/folders/1ffZJfzSW7gAs_ermmk2_tqQthOU_CZc9       https://drive.google.com/drive/u/1/folders/1nAy1W5vw8e_fMzNce8CPrK8z87FIOKRj  https://drive.google.com/drive/u/1/folders/1t7EvgNY880-tXrHf1YxaLrNT6zui8R39</t>
  </si>
  <si>
    <t>Publicación de listas y/o registros en el marco de la Ley N° 6822/2021</t>
  </si>
  <si>
    <t>Mantener repositorios actualizados a fin de dar cumplimiento a la normativa vigente</t>
  </si>
  <si>
    <t>https://drive.google.com/drive/u/1/folders/1dSGlbcy8l18edPVyUojOZfllksGyeQTf           https://drive.google.com/drive/u/1/folders/1h3D-YM0H4mZyw8QzG9okRF1mfcFfCJzI  https://drive.google.com/drive/u/1/folders/14PtsDwkf3t-KD-ts5TuLTG-5TXwr6GMq</t>
  </si>
  <si>
    <t>Asesoramiento y Promoción de oportunidades de negocios y normativas vinculadas a lo regulado en la Ley Nº 6822/2021 y Nº 4868/2013 socializadas y difundidas</t>
  </si>
  <si>
    <t>Promover, impulsar y difundir la normativa vigente que regula los servicios de certificacion, servicios de confianza y el comercio electrónico en el Paraguay</t>
  </si>
  <si>
    <t>Sector público, privado y ciudadanía en general</t>
  </si>
  <si>
    <t>https://drive.google.com/drive/u/1/folders/19W--0gBy-bivlyroyStKeLNrmj5xCHdb        https://drive.google.com/drive/u/1/folders/13Q7BXeVq2IqQguWbvREXXKJVp9kTag0g   https://drive.google.com/drive/u/1/folders/1jC_FtBSbLE_wmmtxR1rmuS1_b6VbhV9L</t>
  </si>
  <si>
    <t>Reuniones de negociaciones de acceso a mercados de bienes, servicios, comercio electrónico y servicios de confianza electrónicos</t>
  </si>
  <si>
    <t>Las reuniones de negociaciones de las delegaciones conformadas por técnicos especializados, busca elevar los estándares de disciplinas comerciales como el comercio electrónico; permitiendo el acceso balanceado y efectivo a los mercados de los estados partes o en su caso la profundización de acuerdos vigentes.</t>
  </si>
  <si>
    <t>Estados Partes, nivel regional e internacional</t>
  </si>
  <si>
    <t>https://drive.google.com/drive/u/1/folders/1mD888voqw_LEnn4lyyK4uXN5aKqCXZEk      https://drive.google.com/drive/u/1/folders/1-xhx8sf4UsIDC2Q6uVJ4z7Ht9SgHYoQX     https://drive.google.com/drive/u/1/folders/1kT7lisbHOIO-a5B0_2gXzOxTiVMl06Cm</t>
  </si>
  <si>
    <t>Registros de Importador otorgados</t>
  </si>
  <si>
    <t xml:space="preserve">Fiscalizaciones </t>
  </si>
  <si>
    <t>Realizar un control del cumplimiento de las regulaciones vigentes</t>
  </si>
  <si>
    <t>Certificados de Producto y Empleo Nacional</t>
  </si>
  <si>
    <t>Acceso margen de preferencia  del 40% en Licitaciones Publicas Nacionales</t>
  </si>
  <si>
    <t>Todas las empresas nacionales registradas en el RIEL y en REPSE</t>
  </si>
  <si>
    <t>DATOS JUL - AGO - SEP</t>
  </si>
  <si>
    <t>Constancias de Registro Industrial en Linea RIEL</t>
  </si>
  <si>
    <t>Registro de Nuevas Industrias , para acceder a beneficios del MIC</t>
  </si>
  <si>
    <t>Todos los establecimientos industriales del pais</t>
  </si>
  <si>
    <t>EVIDENCIAS</t>
  </si>
  <si>
    <t>DATOS A SEPTIEMBRE</t>
  </si>
  <si>
    <t>Solicitudes de Importacion de Materias Primas Dto. 11771/00</t>
  </si>
  <si>
    <t>Arancel aduanero cero para importaciones de Materias Primas e insumos según Dcrto 11771/00</t>
  </si>
  <si>
    <t>Todos los establecimientos industriales del pais registrados en el RIEL</t>
  </si>
  <si>
    <t>Solicitud de Importacion de Materias Primas Politica Automotriz Ley 4838</t>
  </si>
  <si>
    <t>Aranceles preferenciales  para ensambladoras de vehiculos conforme a la LEY 4838</t>
  </si>
  <si>
    <t>AUN NO SE CUENTAN CON DATOS AL 3ER TRIMESTRE (SE ADJUNTA EVIDENCIA). DATOS ABRIL - MAYO - JUNIO</t>
  </si>
  <si>
    <t>Aprobacion de proyectos de inversion de la Ley 60/90</t>
  </si>
  <si>
    <t>Incentivos fiscales para proyectos de inversion</t>
  </si>
  <si>
    <t xml:space="preserve">Todos los inversionistas nacionales y extranjeros que deseen invertir en el Paraguay </t>
  </si>
  <si>
    <t>SUACE</t>
  </si>
  <si>
    <t>Apertura de nuevas empresas jurídicas</t>
  </si>
  <si>
    <t>potenciales empresarios, profesionales, otros</t>
  </si>
  <si>
    <t>EMISIÓN DE CONSTANCIA DEL INVERSIONISTA EXTRANJERO</t>
  </si>
  <si>
    <t>potenciales inversionistas extranjeros</t>
  </si>
  <si>
    <t xml:space="preserve">Verificación, seguimiento y control a las industrias beneficiadas con los incentivos entregados(destino y uso)
</t>
  </si>
  <si>
    <t>Monto de Exportaciones bajo el Régimen de Maquila (En millones de US$)</t>
  </si>
  <si>
    <t xml:space="preserve">Alcance  Nacional </t>
  </si>
  <si>
    <t>ESTADISTICAS MAQUILA – .::MIC::.</t>
  </si>
  <si>
    <t>Fortalecer Sectores económicos (industriales, comercios y de servicios) que apunten a diversificar la oferta exportable.</t>
  </si>
  <si>
    <t>Empresas industriales beneficiadas con los incentivos, verificadas.</t>
  </si>
  <si>
    <t>AVANCE DE METAS 2024</t>
  </si>
  <si>
    <t>Monto de Inversiones bajo el Régimen de 60.90 y Maquila (En millones de US$)</t>
  </si>
  <si>
    <t xml:space="preserve">DATOS A AGOSTO </t>
  </si>
  <si>
    <t>Empleos vinculado a las inversiones  bajo el Régimen de 60.90 y Maquila</t>
  </si>
  <si>
    <t>Cédula Mipymes</t>
  </si>
  <si>
    <t>La presente Ley 4457/12, tiene por objeto proveer un marco regulatorio que permita promover y fomentar la creación, desarrollo y competitividad de las micro, pequeñas y medianas empresas, para incorporarlas a la estructura formal productora de bienes y servicios, y darles identidad jurídica</t>
  </si>
  <si>
    <t xml:space="preserve">Documento gratuito que acredita la categorización de la Micro, Pequeña o Mediana empresa a fin de obtener beneficios de fomento y promoción para su desarrollo y competitividad. </t>
  </si>
  <si>
    <t>Micro, pequeñas y medianas empresas del País, que representan más del 94 % del tejido empresarial.</t>
  </si>
  <si>
    <t xml:space="preserve">1086 Cedula MIPYMES emitidas en este trimestre . DGFR
</t>
  </si>
  <si>
    <t>https://datos.vue.gov.py/registros/datos</t>
  </si>
  <si>
    <t>DGFR - VMMIPYMES</t>
  </si>
  <si>
    <t xml:space="preserve">Fortalecimiento y fomento de la cultura emprendedora en sus diversos niveles  </t>
  </si>
  <si>
    <t>Articulación de Experiencia entre la DINAEM y la Agencia Nacional de Desarrollo (ANDE) de Uruguay</t>
  </si>
  <si>
    <t>Sensibilización de la metodologia de asistencia tecnica a Emprendedores y Microempresarios</t>
  </si>
  <si>
    <t>Representante de la Triple Helice que integran las Incubadoras de Empresas del Centro de Apoyo al Emprendedor (IncuCAE)y representantes del Viceministerio de MIPYMES</t>
  </si>
  <si>
    <t>Culminó encuentro de actualización y coordinación organizado por la DINAEM
Con la presentación de las acciones, proyectos y programas que viene realizando el Viceministerio de MIPYMES, enfocados a la búsqueda de mercados, oportunidades y financiamiento; además de las buenas prácticas llevadas a cabo por la Agencia Nacional de Desarrollo del Uruguay.
Los Centro de Apoyo al Emprendedor (CAE) de unas 15 localidades del país, además de representantes de otros sectores participaron del encuentro, enfocado al desarrollo empresarial, y a la conexión de los servicios dirigido al citado segmento económico del país.
En esta última jornada el viceministro de MIPYMES, Gustavo Giménez, se refirió a la importancia del espacio compartido entre los IncuCAE del Paraguay, con la ANDE de Uruguay, donde se detallaron las experiencias y la visión que tiene el Viceministerio a su cargo, y la estrategia de la DINAEM, que se encuentra ejecutando para darle el realce que merecen los emprendedores paraguayos.</t>
  </si>
  <si>
    <t> </t>
  </si>
  <si>
    <t>https://www.instagram.com/p/C-Ngtv9sYng/?igsh=YmttOWl5NmJiOXgz
https://www.mic.gov.py/la-importancia-de-los-centros-tecnologicos-para-mejorar-la-produccion-de-mipymes-y-emprendedores/
https://www.facebook.com/1637996367/posts/10229334397657933/?mibextid=WC7FNe&amp;rdid=EETu7k7si5SleSK5</t>
  </si>
  <si>
    <t>Organización del  StartUp Nations Policy Dialogue.</t>
  </si>
  <si>
    <t>Presentación de las herramientas de incubación y capital semilla y monitoreo para Emprendedores y MIPYMES</t>
  </si>
  <si>
    <t>Represenante de gremios de emprendedores, MIPYMES y beneficiarios</t>
  </si>
  <si>
    <t xml:space="preserve"> Se realizó la Startup Nations Policy Dialogue, en el cierre del I Encuentro Semestral de Actualización y Coordinación, organizado por la DINAEM con el Experto uruguayo en emprendedurismo y Mipymes resalta trabajo del MIC en el sector
Resaltando el trabajo que viene realizando el Viceministerio de MIPYMES del MIC, a través de la Dirección Nacional de Emprendedurismo, el representante de la Agencia Nacional de Desarrollo (ANDE) de Uruguay, Martín Ambrosi sostuvo que el viceministerio trabaja “con el norte bien puesto y enfocado” y adelantó que apuntan a acciones en conjunto para el futuro cercano.
“Es muy importante el conocimiento de cómo vienen trabajando, brindando información y apoyo en el desarrollo empresarial a los emprendedores y Mipymes, clave para la sostenibilidad de ellos”, dijo Ambrosi, quien participó activamente de las tres jornadas del I Encuentro Semestral de Actualización y Coordinación organizado por la DINAEM, y las Incubadoras de Empresas-Centro de Apoyo al Emprendedores (INCUCAE)</t>
  </si>
  <si>
    <t>https://www.facebook.com/story.php?story_fbid=894408289381599&amp;id=100064373091973&amp;mibextid=qi2Omg&amp;rdid=HzT715dx6fF6pJDc
https://www.facebook.com/share/p/Ny6kLo2w5ZqAsgkF/?mibextid=qi2Omg
https://x.com/andeuruguay/status/1819466566171611443?s=46</t>
  </si>
  <si>
    <t>Fomentar las fuentes de financiamiento alternativo para emprendedores</t>
  </si>
  <si>
    <t>Participar del Seminario de  VC &amp; Startups Summit, organizado por la Asociación Paraguaya de Venture Capital (Parcapy)</t>
  </si>
  <si>
    <t xml:space="preserve">
ParticipaR en la primera edición del VC &amp; Startups Summit y descubre las ​últimas tendencias del mundo del venture capital tanto en Paraguay ​como a nivel internacional.</t>
  </si>
  <si>
    <t>Equipo Tecnico de la DINAEM</t>
  </si>
  <si>
    <t>Inicio del Curso Modular de Capacitación y Entrenamiento Tecnico del Servicio IncuCAE, apoydado por Cooperación Taiwanesa - Proyecto FOMIPYME</t>
  </si>
  <si>
    <t>Senbilizar con la herramienta del Viaje del Emprendedor las intervenciones de asistencia tecnica y servicios ofrecidos por los IncuCAE</t>
  </si>
  <si>
    <t>Los resultados esperados del Inicio del Curso Modular de Capacitación y Entrenamiento Técnico del Servicio IncuCAE, basado en la metodología Viaje del Emprendedor:, tiene como  Resultados Esperado:
 1. Desarrollo de competencias emprendedoras: Los participantes adquirirán habilidades clave para la identificación y validación de oportunidades de negocio, a través de una formación modular adaptada a las distintas etapas del Viaje del Emprendedor.
El desarrollo de competencias emprendedoras son las competencias clave que se trabajarán están la identificación de oportunidades de negocio, el análisis del entorno y mercado, la validación de ideas y la planificación estratégica. Estas habilidades serán fundamentales para que los emprendedores puedan evaluar con rigor sus proyectos, tomando decisiones basadas en datos y análisis crítico.
 Además, el curso busca fomentar la capacidad de innovación, promoviendo el pensamiento creativo y la búsqueda de soluciones disruptivas que agreguen valor a los servicios ofrecidos por los IncuCAE
De igual manera, el programa modular se enfocará en la formación de capacidades de liderazgo, gestión de equipos y manejo de recursos, todo ello con el objetivo de preparar a los emprendedores para los desafíos reales del entorno empresarial. Al final del curso, los participantes habrán fortalecido su habilidad para ejecutar sus ideas con confianza, minimizando riesgos y maximizando oportunidades de éxito en el mercado.</t>
  </si>
  <si>
    <t>https://www.instagram.com/p/C_wISDfvjVV/?img_index=1
https://www.instagram.com/p/C_yFmnnPPtI/</t>
  </si>
  <si>
    <t>Participarcion como Jurado del Evento de Concurso de Ideas de Negocios organizado por el IncuCAE Caaguazu (Dpto de Caaguazu)</t>
  </si>
  <si>
    <t>Apoyo a la Metodologia de aborgaje en la evaluacion y selección de  beneficiarios de Capital Semilla para su idea de negocio</t>
  </si>
  <si>
    <t>Emprendedores y Mipymes de la Ciudad de Caaguazu y ciudades aledañas</t>
  </si>
  <si>
    <t>Exitosa jornada, realizada en fecha10/09/2024, donde los respresentantes de la  DINAEM - participamos del Concurso de Ideas de Negocios de la Incubadora de Empresas Caaguazú- IncuCAE Caaguazu en carácter de Jurados,
donde tuvimos la oportunidad de evaluar 25 Plane de Negocios donde se vio los sueños y ejemplos de superación y determinación de los
emprendedores y MIPYMES del Departamento de Caaguazu</t>
  </si>
  <si>
    <t>Servicios técnicos de atención, información y derivación (a mipymes</t>
  </si>
  <si>
    <t>El servicio de atención e información básica para todas las personas que se acercan al Viceministerio de MIPYMES  o a la Red de Centros de Desarrollo Empresarial para su derivación al servicoio correspondiente.</t>
  </si>
  <si>
    <t>Personas / Emprendedores y Mipymes</t>
  </si>
  <si>
    <t>Personas atendidas a través de los diferentes medios son derivadas a las áreaas o instancias corrspondientes para los temas de interés.</t>
  </si>
  <si>
    <t>https://www.mipymes.gov.py/sbdc/</t>
  </si>
  <si>
    <t>https://micpy-my.sharepoint.com/:b:/g/personal/rosmery_mic_gov_py/EftiyzRXl-1JgVS1M6ifex8B-ZglcSj13cokMzk-z2tb3A?e=vKAmkF</t>
  </si>
  <si>
    <t>Desarrollar programas de capacitación para mejorar las capacidades empresariales de las Mipymes (Cursos Virtuales + Seminarios Especializados)</t>
  </si>
  <si>
    <t>Fortalecer la competitividad de los sectores identificados con enfasis en las MIPYMES</t>
  </si>
  <si>
    <t>Micro, pequeñas y medianas empresas del País, que representan más del 97% del tejido empresarial.</t>
  </si>
  <si>
    <t>46 eventos de capacitaciones dirigidas a emprendedores y mipymes del área Central, Itapúa y Alto Paraná.</t>
  </si>
  <si>
    <r>
      <rPr>
        <sz val="11"/>
        <color rgb="FF000000"/>
        <rFont val="Calibri"/>
        <family val="2"/>
      </rPr>
      <t xml:space="preserve">De julio a setiembre se desarrollaron  Talleres presenciales de capacitación en los Centros SBDC Paraguay .                                                                                          </t>
    </r>
    <r>
      <rPr>
        <b/>
        <u/>
        <sz val="11"/>
        <color rgb="FF000000"/>
        <rFont val="Calibri"/>
        <family val="2"/>
      </rPr>
      <t>Centro SBDC San Lorenzo:</t>
    </r>
    <r>
      <rPr>
        <sz val="11"/>
        <color rgb="FF000000"/>
        <rFont val="Calibri"/>
        <family val="2"/>
      </rPr>
      <t xml:space="preserve"> https://www.instagram.com/p/C59SHVTvSMm/             </t>
    </r>
    <r>
      <rPr>
        <b/>
        <u/>
        <sz val="11"/>
        <color rgb="FF000000"/>
        <rFont val="Calibri"/>
        <family val="2"/>
      </rPr>
      <t>Centro SBDC Encarnación:</t>
    </r>
    <r>
      <rPr>
        <sz val="11"/>
        <color rgb="FF000000"/>
        <rFont val="Calibri"/>
        <family val="2"/>
      </rPr>
      <t xml:space="preserve"> https://www.facebook.com/photo?fbid=864952675670937&amp;set=pcb.864953332337538                                                   </t>
    </r>
    <r>
      <rPr>
        <b/>
        <u/>
        <sz val="11"/>
        <color rgb="FF000000"/>
        <rFont val="Calibri"/>
        <family val="2"/>
      </rPr>
      <t>Centro SBDC CDE:</t>
    </r>
    <r>
      <rPr>
        <sz val="11"/>
        <color rgb="FF000000"/>
        <rFont val="Calibri"/>
        <family val="2"/>
      </rPr>
      <t xml:space="preserve"> https://www.facebook.com/photo/?fbid=821526346669794&amp;set=a.222042013284900                                                                   </t>
    </r>
  </si>
  <si>
    <t>DGCGAT</t>
  </si>
  <si>
    <t>Brindar asesoría técnica de alto valor a través del plantel de profesionales de los Centros SBDC Paraguay. (Nº de empresas beneficiadas)</t>
  </si>
  <si>
    <t>Fortalecer la competitividad de los sectores identificados con énfasis en las MIPYMES</t>
  </si>
  <si>
    <t>33%%</t>
  </si>
  <si>
    <t>198 Mipymes</t>
  </si>
  <si>
    <r>
      <t xml:space="preserve">https://micpy-my.sharepoint.com/:f:/g/personal/rosmery_mic_gov_py/EqShNY4sG9pHpxLS3ce4EdcBbMGPqV5EEJH_3aTzdgTpww?e=0Cw1Mb </t>
    </r>
    <r>
      <rPr>
        <b/>
        <u/>
        <sz val="11"/>
        <color rgb="FF0563C1"/>
        <rFont val="Calibri"/>
        <family val="2"/>
      </rPr>
      <t xml:space="preserve"> Centro SBDC San Lorenzo:</t>
    </r>
    <r>
      <rPr>
        <u/>
        <sz val="11"/>
        <color rgb="FF0563C1"/>
        <rFont val="Calibri"/>
        <family val="2"/>
      </rPr>
      <t xml:space="preserve"> https://uip.org.py/centro-de-desarrollo-empresarial-sbdc/             </t>
    </r>
    <r>
      <rPr>
        <b/>
        <u/>
        <sz val="11"/>
        <color rgb="FF0563C1"/>
        <rFont val="Calibri"/>
        <family val="2"/>
      </rPr>
      <t>Centro SBDC Encarnación:</t>
    </r>
    <r>
      <rPr>
        <u/>
        <sz val="11"/>
        <color rgb="FF0563C1"/>
        <rFont val="Calibri"/>
        <family val="2"/>
      </rPr>
      <t xml:space="preserve"> https://unae.edu.py/sbdc/#servicios                                                   </t>
    </r>
    <r>
      <rPr>
        <b/>
        <u/>
        <sz val="11"/>
        <color rgb="FF0563C1"/>
        <rFont val="Calibri"/>
        <family val="2"/>
      </rPr>
      <t>Centro SBDC CDE:</t>
    </r>
    <r>
      <rPr>
        <u/>
        <sz val="11"/>
        <color rgb="FF0563C1"/>
        <rFont val="Calibri"/>
        <family val="2"/>
      </rPr>
      <t xml:space="preserve"> https://www.mipymes.gov.py/sbdc/                                                                  </t>
    </r>
  </si>
  <si>
    <t xml:space="preserve">Coordinación de iniciativas públicas de financiación temprana para emprendimientos </t>
  </si>
  <si>
    <t xml:space="preserve">Capital Semilla: Primer Encuentro de la Mesa interinstitucional para mejorar el ecosistema emprendedor.  El 28 de mayo se realizó el Primer Encuentro de la Mesa de Capital Semilla Gubernamental en Paraguay, iniciativa mediante la cual se busca identificar sinergias y complementariedad entre las entidades. El encuentro permitió iniciar un proceso de desarrollo de una agenda comunicacional para los programas y proyectos que integran la mesa y se presentó propuesta de articulación de fondos públicos para apoyar a unidades económicas. Asistieron varias organizaciones públicas, incluyendo el MITIC, MTESS, MDS, MAG, SINAFOCAL, entre otros. Actualmente esta iniciativa se encuentra en etapa de relevamiento para llenado de relevamiento de información sobre iniciativas de Capital Semilla. </t>
  </si>
  <si>
    <t>Entidades Gubernamentales que cuentan con capital Semilla</t>
  </si>
  <si>
    <t>El resultado fue  promoción  de forma efectiva los diversos programas y proyectos que ofrecen capital semilla y la sensibilización de las convocatorias de fondos públicos al Ecosistema Emprendedor de Mipymes e instituciones de soporte.</t>
  </si>
  <si>
    <t>DGFI - VMMIPYMES</t>
  </si>
  <si>
    <t xml:space="preserve">Fomentar la atracción y participación financiera privada en el desarrollo emprendedor </t>
  </si>
  <si>
    <t xml:space="preserve">Se formó parte del proceso de cierre y juzgamiento en el marco de la iniciativa “FECOPAR Emprende”, un 	concurso de la FECOPAR para jóvenes cooperativistas. El concurso buscaba impulsar el talento emprendedor y fortalecer el ecosistema emprendedor del país. Se enfocó en tres categorías: Ideas de Negocio, Emprendimiento Incipiente y Emprendimiento Activo en el mercado. Los premios fueron de G. 5 millones, G. 8 millones y G. 12 millones respectivamente. Los ganadores fueron reconocidos en la final el 19 de junio, donde defendieron sus planes de negocio ante un jurado compuesto por representantes de la DINAEM y especialistas del sector privado. </t>
  </si>
  <si>
    <t>Entidades Cooperativas agremidas a la FECOPAR</t>
  </si>
  <si>
    <t>Partipacion con actores privados (Cooperativas) en el fomento del emprendurismo a traves del Capital Semilla</t>
  </si>
  <si>
    <t>Fomentar la Educación Financiera de las Mipymes para fortalecer sus capacidades de acceso al crédito.</t>
  </si>
  <si>
    <t>Sensibilizar a Mipymes y Emprendedores sobre elementos clave de la Educación Financiera.</t>
  </si>
  <si>
    <t>Micro, pequeñas y medianas empresas del País, así como emprendedores y aliados clave.</t>
  </si>
  <si>
    <t>116 Mipymes sensibilizadas en jornadas de capacitación en los Departamentos de Guairá, Alto Paraná y San Pedro</t>
  </si>
  <si>
    <t>DGFI
Lista del de participantes a las capacitaciones</t>
  </si>
  <si>
    <t>Facilitar la Inclusión Financiera de Mipymes y Emprendedores a través del diseño y ejecución de Productos Financieros tradicionales y alternativos.</t>
  </si>
  <si>
    <t>Generar Productos Financieros favorables para Mipymes en el Sistema Financiero Tradicional y Alternativo.</t>
  </si>
  <si>
    <t>Alianzas con instituciones Financieras y aliados clave.</t>
  </si>
  <si>
    <t>20 Convenios firmados con instituciones aliadas del Sistema Financiero a través de los cuales se generarán productos financieros favorables para Mipymes.</t>
  </si>
  <si>
    <t>8. Convenios</t>
  </si>
  <si>
    <t>PCM - Este Programa tiene como base principal fortalecer el sector industrial de las MIPYMES, en la generación de valor agregado a los productos y otras actividades económicas cuyas características cumplan con el objetivo del programa.</t>
  </si>
  <si>
    <t>El Programa tiene por objetivo principal mejorar la competitividad de las micro, pequeñas y medianas empresas con énfasis en el fortalecimiento del sector industrial.</t>
  </si>
  <si>
    <t>Micro, pequeñas y medianas empresas industriales del País.</t>
  </si>
  <si>
    <t>Planes de negocios aprobados, e inicio de la solicitud de oferta para la adquisición de los Bienes de capital financiados por el Programa</t>
  </si>
  <si>
    <t>Lista de Mipymes Asistidas.xlsx</t>
  </si>
  <si>
    <t>PFAM -Programa de Formalización y acceso a mercado de las MIPYMES, 2023-2024</t>
  </si>
  <si>
    <t>ODS 8. Promover el crecimiento económico sostenido, inclusivo y sostenible, el empleo pleno y productivo y el trabajo decente para todos.. Viceministerio de las MIPYMES</t>
  </si>
  <si>
    <t>46 MIPYMES</t>
  </si>
  <si>
    <t>MIPYMES a nivel nacional, de los rubros alimentos y domisanitarios</t>
  </si>
  <si>
    <t>Planes de negocios aprobados, inicio de los trámites para los registros RSPA, y otros requeridos, así como las inversiones fijas.</t>
  </si>
  <si>
    <t>DPPS - VMMIPYMES</t>
  </si>
  <si>
    <t>Servicios de información y sensibilización a MIPYMES, emprendedores e interesados en general</t>
  </si>
  <si>
    <t>Proporcionar capacidades e información necesaria para la internacionalizacion de las MIPYMES,  y la vinculacion a la cadena de valor a trves del Programa de Alimentaciój Escolar " Hambre Cero" para las MIPYMES.</t>
  </si>
  <si>
    <t>1617 representantes de empresas MIPYMES  con potencial exportador e interesados en general  que recibieron formación exportadora y particparon en Ruedas de Negocio Integrales.</t>
  </si>
  <si>
    <t>MIPYMES del país que cuentan con productos con potencial exportador,  interesados en exportar y comercializar en el mercado interno.</t>
  </si>
  <si>
    <t>Se han desarrollado jornadas de formación presencial con aliados claves y publico en general, y la coordinacion de la Rueda de Negocios Integrales, como actividad misional del Viceministerio de Mipymes en atención al publico objetivo.</t>
  </si>
  <si>
    <t xml:space="preserve">
https://micpy-my.sharepoint.com/:f:/g/personal/nflecha_mic_gov_py/EglAzON8xCJIqsUctHZnKYYBeTJ6hkgLspaE16GKDRzwhw?e=LbljEQ</t>
  </si>
  <si>
    <t>Asistencia Técnica a  MIPYMES para la internacionalización</t>
  </si>
  <si>
    <t xml:space="preserve">Proporcionar el acompañamiento y asesoramiento técnico personalizado a MIPYMES con potencial exportador para utilizar un servicio de exportación a trves de la logistica postal "Exporta Fácil"  y servicio de exportación vía remesa expresa  </t>
  </si>
  <si>
    <t xml:space="preserve"> 10 representantes de MIPYMES asistidas técnicamente en procesos de exportación simplificada</t>
  </si>
  <si>
    <t xml:space="preserve">MIPYMES del país  que cuentan con productos con potencial exportador  </t>
  </si>
  <si>
    <t>En proceso de acompañamiento y asesoramiento técnico para nuevos envíos de exportación por remesa expresa por parte de MIPYMES.</t>
  </si>
  <si>
    <t>https://micpy-my.sharepoint.com/:f:/g/personal/nflecha_mic_gov_py/EglAzON8xCJIqsUctHZnKYYBeTJ6hkgLspaE16GKDRzwhw?e=LbljEQ</t>
  </si>
  <si>
    <t>Portal de Servicios e Informaciones para MIPYMES</t>
  </si>
  <si>
    <t>Portal web de promoción y difusión de servicios y oportunidades enfocadas a las mipymes y generadas desde el MIC y entidades aliadas.</t>
  </si>
  <si>
    <t>100% Plataforma actualizada y en funcionamiento</t>
  </si>
  <si>
    <t>MIPYMES y emprendedores en general
Agentes de políticas públicas
Investigadores</t>
  </si>
  <si>
    <t>Portal disponible en: https://www.mipymes.gov.py/
Con información actualizada y nuevo formato de la página disponible y en línea.</t>
  </si>
  <si>
    <t xml:space="preserve">
https://youtu.be/Los5KOPM0MI?feature=shared
https://www.mipymes.gov.py</t>
  </si>
  <si>
    <t>Se participo de la primera edición del VC &amp; Startups Summit con las últimas tendencias del mundo del venture capital, tanto en Paraguay como a nivel internacional. Asunción se alista para llevar a cabo el evento que se perfila como un hito en el segmento.
El evento fue organizado por la Asociación Paraguaya de Venture Capital (Parcapy), una organización sin fines de lucro con la misión de promover y desarrollar la industria del capital de riesgo en Paraguay como motor dinamizador de la economía. Conto con charlas, paneles, showcases de startups y sesiones de networking, además de un espacio de coworking para los asistentes. ]Ofrecio una variedad de actividades diseñadas para inspirar, educar y conectar a los asistentes. Se tendrán talleres interactivos y prácticos que ofrecen formación y capacitación en áreas clave para startups, como financiación, marketing y tecnología.
El viceministro de Mipymes, Gustavo Giménez,  diserto en el evento  y destacó la importancia de apoyar a los emprendedores a través de políticas públicas que faciliten el acceso a financiamiento y la creación de un ecosistema favorable.
En este sentido, señaló que el Viceministerio de Mipymes cuenta con dos leyes fundamentales; la Ley de Mipymes y la Ley de Emprendedurismo, que establecen un marco para fomentar el desarrollo de pequeñas y medianas empresas.
Además, hizo alusión a las iniciativas llevadas adelante desde el Ministerio de Industria y Comercio, como el Fondo Nacional de Mipymes y el Capital Semilla, que buscan apoyar a los emprendedores desde sus etapas iniciales.
Asimismo, señaló que se están estableciendo incubadoras y centros de apoyo, como el caso de las IncuCAE, que se encuentran en diferentes puntos del país para brindar asistencia y acompañamiento a los emprendedores hasta que estén listos para acceder a aceleradoras y financiamiento.
“A través de esto poder identificar y propiciar que los emprendedores tengan una asistencia y un acompañamiento hasta que lleguen a manos de las aceleradoras y obviamente las rondas de financiamiento”
El Viceministro Giménez, menciono  que el Gobierno del Paraguay está comprometido a crear las condiciones necesarias para que los emprendedores prosperen y se desarrollen en el país, ya que se trata de unos de los sectores económicos más importantes y que mayor mano de obra emplea.
El apoyo a los emprendedores es visto como un motor de desarrollo económico y social, y se están implementando diversas estrategias para facilitar su crecimiento y sostenibilidad. Igualmente, señaló la importancia del trabajo en conjunto entre el sector público y privado para la elaboración de estrategias específicas.</t>
  </si>
  <si>
    <t>https://parcapy.org/    https://www.mic.gov.py/la-importancia-de-politicas-publicas-que-apoyen-a-los-emprendedores/</t>
  </si>
  <si>
    <t xml:space="preserve">Adjudicado </t>
  </si>
  <si>
    <t>LICITACIÓN PÚBLICA NACIONAL (LPN) N° 2/2023 SUBASTA A LA BAJA ELECTRÓNICA “CONTRATACIÓN DE SEGURO MÉDICO INTEGRAL PARA FUNCIONARIOS DEL MIC – CONTRATO ABIERTO PLURIANUAL” AD REFÉNDUM AL PGN 2024</t>
  </si>
  <si>
    <t>SANTA CLARA SA MEDICINA PREPAGA</t>
  </si>
  <si>
    <t>https://www.contrataciones.gov.py/licitaciones/adjudicacion/429409-licitacion-publica-nacional-lpn-n-2-2023-subasta-baja-electronica-contratacion-segur-1/resumen-adjudicacion.html#proveedores</t>
  </si>
  <si>
    <t>CONTRATACIÓN DIRECTA N° 12/2023 "SERVICIO DE PUBLICACIONES - CONTRATO ABIERTO" AD REFÉNDUM AL PGN 2024</t>
  </si>
  <si>
    <t>COEFICIENTE S.R.L.</t>
  </si>
  <si>
    <t>https://www.contrataciones.gov.py/licitaciones/adjudicacion/434857-contratacion-directa-n-12-2023-servicio-publicaciones-contrato-abierto-ad-refendum-1/resumen-adjudicacion.html#proveedores</t>
  </si>
  <si>
    <t>CONTRATACIÓN DIRECTA N° 15/2023 "ADQUISICIÓN DE RADIOS PORTÁTILES (WALKIE TALKIE) Y ACCESORIOS" - AD REFERÉNDUM AL PGN 2024</t>
  </si>
  <si>
    <t>ASUCOM S.A.</t>
  </si>
  <si>
    <t>https://www.contrataciones.gov.py/licitaciones/adjudicacion/437997-contratacion-directa-n-15-2023-adquisicion-radios-portatiles-walkie-talkie-accesorio-1/resumen-adjudicacion.html#proveedores</t>
  </si>
  <si>
    <t>CONTRATACIÓN DIRECTA N° 17/2023 "ADQUISICIÓN DE INSUMOS Y PRODUCTOS ALIMENTICIOS - AD REFERÉNDUM PGN 2024" - CONTRATO ABIERTO PLURIANUAL</t>
  </si>
  <si>
    <t>BRINGCO S.A.</t>
  </si>
  <si>
    <t>https://www.contrataciones.gov.py/licitaciones/adjudicacion/438263-contratacion-directa-n-17-2023-adquisicion-insumos-productos-alimenticios-ad-referen-1/resumen-adjudicacion.html#proveedores</t>
  </si>
  <si>
    <t>GRUPO BRIO S.A.</t>
  </si>
  <si>
    <t>ADQUISICIÓN DE PASAJES AÉREOS</t>
  </si>
  <si>
    <t> INTER-EXPRESS S.A.</t>
  </si>
  <si>
    <t>Confirmado Orden de Compra</t>
  </si>
  <si>
    <t>https://www.contrataciones.gov.py/convenios-marco/convenio/415212-incorporacion-pasajes-aereos-tienda-virtual.html#compras_convenio</t>
  </si>
  <si>
    <t>BOARDING PASS SA</t>
  </si>
  <si>
    <t>INTER-EXPRESS S.A.</t>
  </si>
  <si>
    <t>BOARDING PASS S.A.</t>
  </si>
  <si>
    <t xml:space="preserve"> ADQUISICIÓN DE AGUA MINERAL</t>
  </si>
  <si>
    <t>EL CASTILLO S.A.</t>
  </si>
  <si>
    <t>https://www.contrataciones.gov.py/convenios-marco/convenio/383440-adquisicion-agua-mineral.html#compras_convenio</t>
  </si>
  <si>
    <t>ADQUISICION DE RESMAS DE PAPEL</t>
  </si>
  <si>
    <t>KUATIAPO S.A.</t>
  </si>
  <si>
    <t>https://www.contrataciones.gov.py/convenios-marco/convenio/370374-adquisicion-resmas-papel-criterios-sustentabilidad.html#compras_convenio</t>
  </si>
  <si>
    <t>ADQUISICIÓN DE INSUMOS DE LIMPIEZA</t>
  </si>
  <si>
    <t>IN DESIGN S.R.L.</t>
  </si>
  <si>
    <t>https://www.contrataciones.gov.py/convenios-marco/convenio/422114-suministro-productos-limpieza-domisanitarios.html#compras_convenio</t>
  </si>
  <si>
    <t>INDULCOR S.R.L.</t>
  </si>
  <si>
    <t>BASE BASE S.A.</t>
  </si>
  <si>
    <t>FLASH COMUNICACIONES S.A.</t>
  </si>
  <si>
    <t>NEGOCIOS S.A.</t>
  </si>
  <si>
    <t>https://www.contrataciones.gov.py/convenios-marco/convenio/382392-adquisicion-productos-contingencia-covid-19.html#compras_convenio</t>
  </si>
  <si>
    <t>ADQUISICIÓN DE PRODUCTOS ALIMENTICIOS</t>
  </si>
  <si>
    <t>UNPAR S.A.</t>
  </si>
  <si>
    <t>https://www.contrataciones.gov.py/convenios-marco/convenio/400008-adquisicion-productos-alimenticios.html#compras_convenio</t>
  </si>
  <si>
    <t>ADQUISICIÓN DE ÚTILES DE OFICINA</t>
  </si>
  <si>
    <t>SDA PARAGUAY S.A.</t>
  </si>
  <si>
    <t>https://www.contrataciones.gov.py/convenios-marco/convenio/419665-incorporacion-repuestos-informaticos-tienda-virtual.html#compras_convenio</t>
  </si>
  <si>
    <t>https://www.contrataciones.gov.py/convenios-marco/convenio/422116-suministro-utiles-oficina-estado-paraguayo.html#compras_convenio</t>
  </si>
  <si>
    <t>RODRIGO JOEL ZACARIAS VAZQUEZ</t>
  </si>
  <si>
    <t>NANCY RENEE OREGGIONI PAEZ</t>
  </si>
  <si>
    <t xml:space="preserve">NAZARENO COMERCIAL E INDUSTRIAL S.R.L.
</t>
  </si>
  <si>
    <t>CARLOS GABRIEL SANCHEZ SARTORIO</t>
  </si>
  <si>
    <t xml:space="preserve">ADQUISICIÓN DE CERTIFICADO DIGITAL SSL-EV PARA PÁGINA WEB DE LA AC RAÍZ </t>
  </si>
  <si>
    <t xml:space="preserve">   27/06/2024</t>
  </si>
  <si>
    <t xml:space="preserve">DATA SYSTEMS S.A.E.C.A.  </t>
  </si>
  <si>
    <t>https://www.contrataciones.gov.py/licitaciones/adjudicacion/1ef22a53-9b5a-6f58-9b5d-91df7cd50999/resumen-adjudicacion.html</t>
  </si>
  <si>
    <t xml:space="preserve">LICENCIAS DE ACTUALIZACIÓN DE CONTROLADORA WIFI - LICENCIAS PARA EQUIPO FORTINET - FORTIGATE 60F </t>
  </si>
  <si>
    <t xml:space="preserve"> 5/07/2024</t>
  </si>
  <si>
    <t>TECNOLOGÍA EN ELECTRÓNICA E INFORMÁTICA S.A. (T.E.I.S.A.)</t>
  </si>
  <si>
    <t>https://www.contrataciones.gov.py/licitaciones/adjudicacion/1ef1c50f-b530-6030-8f8e-35a6e1383759/resumen-adjudicacion.html</t>
  </si>
  <si>
    <t>LICENCIAS ORACLE, ACTUALIZACIÓN DE VERSIONES Y SOPORTE TÉCNICO</t>
  </si>
  <si>
    <t xml:space="preserve">       15/07/2024</t>
  </si>
  <si>
    <t xml:space="preserve">EXCELSIS S.A.  </t>
  </si>
  <si>
    <t>https://www.contrataciones.gov.py/licitaciones/adjudicacion/1ef2392d-41ee-6d46-8cf8-4b2b02877dde/resumen-adjudicacion.html</t>
  </si>
  <si>
    <t>LICENCIAS BACKUP ARCSERVE UDP 9X ADVANCED EDITIONS - LICENCIAS POR 10 SOCKET – LICENCIAS BACKUP ARCSERVE UDP 9X DE SOPORTE Y DE MANTENIMIENTO Y SERVICIOS DE IMPLEMENTACIÓN Y SOPORTE 7X24</t>
  </si>
  <si>
    <t xml:space="preserve">  26/07/2024 </t>
  </si>
  <si>
    <t xml:space="preserve">ONE S.A.        </t>
  </si>
  <si>
    <t>https://www.contrataciones.gov.py/licitaciones/convocatoria/1eefdc50-d9f2-6f3e-90f7-53ca5d963ba6.html</t>
  </si>
  <si>
    <t xml:space="preserve">SUSCRIPCIÓN DE SERVICIO ONLINE PARA ACCESO A LEYES, JURISPRUDENCIA Y DOCTRINAS </t>
  </si>
  <si>
    <t>LA LEY PARAGUAYA S.A.</t>
  </si>
  <si>
    <t>https://www.contrataciones.gov.py/licitaciones/adjudicacion/1ef2ce80-7571-6b30-9598-c1f2c37d69c0/resumen-adjudicacion.html</t>
  </si>
  <si>
    <t xml:space="preserve">COMPRA DE INSUMOS DE CAFETERÍA Y OTROS </t>
  </si>
  <si>
    <t xml:space="preserve"> 22/07/2024</t>
  </si>
  <si>
    <t xml:space="preserve">GRUPO BRIO S.A.    </t>
  </si>
  <si>
    <t>https://www.contrataciones.gov.py/licitaciones/adjudicacion/1ef299ce-011c-6802-bff5-a9eb687f8485/resumen-adjudicacion.html</t>
  </si>
  <si>
    <t xml:space="preserve">BRINGCO S.A.     </t>
  </si>
  <si>
    <t>SERVICIO DE GUARDA, ADMINISTRACIÓN Y GESTIÓN DE ARCHIVOS DOCUMENTALES Y BIENES PATRIMONIALES</t>
  </si>
  <si>
    <t xml:space="preserve"> 27/08/2024</t>
  </si>
  <si>
    <t xml:space="preserve">DIGITALIZA S.A.                                            </t>
  </si>
  <si>
    <t>https://www.contrataciones.gov.py/licitaciones/adjudicacion/1ef503c1-e914-6132-b7a2-51f1adf21fa8/resumen-adjudicacion.html</t>
  </si>
  <si>
    <t>SERVICIO DE INTERNET DE CONTINGENCIA</t>
  </si>
  <si>
    <t xml:space="preserve"> 29/08/2024</t>
  </si>
  <si>
    <t xml:space="preserve">RIEDER &amp; CIA S.A.C.I.                 </t>
  </si>
  <si>
    <t>https://www.contrataciones.gov.py/licitaciones/adjudicacion/1ef4ac3f-3c1f-6cf8-8fcc-555382d7f16a/resumen-adjudicacion.html</t>
  </si>
  <si>
    <t xml:space="preserve">SERVICIO DE IMPRESIÓN Y COPIADO AD-REFERÉNDUM </t>
  </si>
  <si>
    <t xml:space="preserve">DATA SYSTEMS S.A.E.C.A.                        </t>
  </si>
  <si>
    <t>https://www.contrataciones.gov.py/licitaciones/adjudicacion/1ef4db95-08b3-60b0-9381-87834af151e6/resumen-adjudicacion.html</t>
  </si>
  <si>
    <t xml:space="preserve">MANTENIMIENTO Y REPARACIONES DE POZOS DE DRENAJE FLUVIAL, SUMIDERO Y CLOACAL - CONTRATO ABIERTO PLURIANUAL </t>
  </si>
  <si>
    <t xml:space="preserve">AMBIPAR ENVIRONMEN PARAGUAY S.A.                </t>
  </si>
  <si>
    <t>https://www.contrataciones.gov.py/licitaciones/adjudicacion/1ef4a7e7-dcad-63de-92a7-fd45d38e710a/resumen-adjudicacion.html</t>
  </si>
  <si>
    <t xml:space="preserve">MANTENIMIENTO Y REPERACIÓN DE MOTOBOMBAS -               CONTRATO ABIERTO PLURIANUAL </t>
  </si>
  <si>
    <t xml:space="preserve"> 06/09/2024</t>
  </si>
  <si>
    <t xml:space="preserve">JCB INGENIERÍA Y SEVICIOS de PAMELA ALRARCÓN            </t>
  </si>
  <si>
    <t>https://www.contrataciones.gov.py/licitaciones/adjudicacion/1ef2f0e8-f3dc-6134-ac8f-6dcf1dd9107f/resumen-adjudicacion.html</t>
  </si>
  <si>
    <t xml:space="preserve">RENOVACIÓN DE LICENCIAS PARA EQUIPOS DE COMUNICACIÓN FORTINET FG201E </t>
  </si>
  <si>
    <t xml:space="preserve"> 11/09/2024</t>
  </si>
  <si>
    <t xml:space="preserve">TECNOLOGÍA EN ELECTRÓNICA E INFORMÁTICA S.A. (T.E.I.S.A.)  </t>
  </si>
  <si>
    <t>https://www.contrataciones.gov.py/licitaciones/adjudicacion/1ef55c61-dcfd-6684-b918-fde10017bf9e/resumen-adjudicacion.html</t>
  </si>
  <si>
    <t>MANTENIMIENTO Y REPARACIONES DE ABERTURAS DE BLINDEX Y YESO - CONTRATO ABIERTO PLURIANUAL</t>
  </si>
  <si>
    <t xml:space="preserve">INTERPRO DE JUAN CARLOS ZUCCOLILLO GALLI </t>
  </si>
  <si>
    <t>https://www.contrataciones.gov.py/licitaciones/adjudicacion/1ef59a2c-08f9-6bd6-8347-0d0d19115b06/resumen-adjudicacion.html</t>
  </si>
  <si>
    <t>ADQUISICIÓN DE CORTINAS ANTISOLARES</t>
  </si>
  <si>
    <t xml:space="preserve"> 26/09/2024</t>
  </si>
  <si>
    <t xml:space="preserve">FRANCI EMPRENDIMIENTOS DE FRANCISCO SABINO ROTELA LÓPEZ          </t>
  </si>
  <si>
    <t>https://www.contrataciones.gov.py/licitaciones/adjudicacion/1ef5e6dc-2c16-65ae-898f-1bde19bf1ea4/resumen-adjudicacion.html</t>
  </si>
  <si>
    <t xml:space="preserve">MANTENIMIENTO Y REPARACIONES MENORES DE EDIFICIOS SEDES DEL MIC </t>
  </si>
  <si>
    <t xml:space="preserve"> 07/10/2024</t>
  </si>
  <si>
    <t xml:space="preserve">VICTOR JULIÁN AYALA PERDOMO       </t>
  </si>
  <si>
    <t>https://www.contrataciones.gov.py/licitaciones/adjudicacion/1ef663d9-1959-6630-a692-2f0874c33446/resumen-adjudicacion.html</t>
  </si>
  <si>
    <t xml:space="preserve">ALQUILER DE BEBEDEROS ELÉCTRICOS  - CONTRATO PLURIANUAL </t>
  </si>
  <si>
    <t xml:space="preserve">Pendiente </t>
  </si>
  <si>
    <t xml:space="preserve">PAMAQ S.A.                 </t>
  </si>
  <si>
    <t>https://www.contrataciones.gov.py/licitaciones/adjudicacion/1ef692a7-36c9-651a-94bc-3579724709b4/resumen-adjudicacion.html</t>
  </si>
  <si>
    <t xml:space="preserve">ADQUISICIÓN DE ARTICULOS ELÉCTRICOS </t>
  </si>
  <si>
    <t xml:space="preserve">EMPORIO FERRETERÍA S.R.L.         </t>
  </si>
  <si>
    <t>https://www.contrataciones.gov.py/licitaciones/adjudicacion/1ef79b09-5f7a-6520-a348-77bd260baa51/resumen-adjudicacion.html</t>
  </si>
  <si>
    <t>IMUT S.A.</t>
  </si>
  <si>
    <t>MANTENIMIENTO Y REPARACIÓN DE GENERADORES - SERVICIO DE SOPORTE TÉCNICO, MANTENIMIENTO Y REPARACIÓN DE GRUPO GENERADOR DE 138 KVA MARCA VCP - CONTRATO ABIERTO PLURIANUAL.</t>
  </si>
  <si>
    <t xml:space="preserve">INTECH S.R.L.            </t>
  </si>
  <si>
    <t>https://www.contrataciones.gov.py/licitaciones/adjudicacion/1ef72022-b0d8-68c0-a0c4-236d418dba9f/resumen-adjudicacion.html</t>
  </si>
  <si>
    <t>RECARGA DE EXTINTORES</t>
  </si>
  <si>
    <t xml:space="preserve">FIRE MASTERS S.R.L.          </t>
  </si>
  <si>
    <t xml:space="preserve">Pendiente de adjudicación </t>
  </si>
  <si>
    <t>https://www.contrataciones.gov.py/licitaciones/convocatoria/1ef54ee2-ef4e-66ee-81b4-2b43ad9a8537.html</t>
  </si>
  <si>
    <t xml:space="preserve">MANTENIMIENTO Y REPARACIÓN DEL SISTEMA DE INCENDIOS DE LOS EDIFICIOS DEL MINISTERIO DE INDUSTRIA Y COMERCIO” - CONTRATO ABIERTO - PLURIANUAL </t>
  </si>
  <si>
    <t xml:space="preserve">SELCOM S.R.L                                  </t>
  </si>
  <si>
    <t>https://www.contrataciones.gov.py/licitaciones/convocatoria/1ef4de20-ee62-6dee-823f-f7366aac1313.html</t>
  </si>
  <si>
    <t xml:space="preserve">ADQUISICIÓN DE TABLETS </t>
  </si>
  <si>
    <t xml:space="preserve">HANDRUG INGENIERÍA de HUGO FÉLIX BENITEZ PERALTA           </t>
  </si>
  <si>
    <t>https://www.contrataciones.gov.py/licitaciones/convocatoria/1ef54f5c-4864-63d6-aa69-0deaefd5b27a.html</t>
  </si>
  <si>
    <t>SERVICIO DE LIMPIEZA Y MANTENIMIENTO DEL PARQUE INDUSTRIAL MARISCAL FRANCISCO SOLANO LÓPEZ - CONTRATO ABIERTO PLURIANUAL</t>
  </si>
  <si>
    <t xml:space="preserve">KAAVOTY de CARLOS RUBEN OVIEDO CENTURIÓN    </t>
  </si>
  <si>
    <t>https://www.contrataciones.gov.py/licitaciones/convocatoria/1ef5989c-df7e-6544-a041-6945445bc234.html</t>
  </si>
  <si>
    <t>Adquisición de agua mineral</t>
  </si>
  <si>
    <t>Incorporación de pasajes aéreos a la Tienda Virtual</t>
  </si>
  <si>
    <t>DISCOVERY TRAVEL SA</t>
  </si>
  <si>
    <t xml:space="preserve"> INTER-EXPRESS S.A</t>
  </si>
  <si>
    <t>Incorporación de artículos de ferretería y electricidad a la Tienda Virtual</t>
  </si>
  <si>
    <t>FERNANDO RAFAEL BENEGAS ALVAREZ</t>
  </si>
  <si>
    <t>https://www.contrataciones.gov.py/convenios-marco/convenio/412997-incorporacion-articulos-ferreteria-electricidad-tienda-virtual.html#compras_convenio</t>
  </si>
  <si>
    <t>EMPORIO FERRETERIA S.R.L.</t>
  </si>
  <si>
    <t xml:space="preserve"> INTER-EXPRESS S.A.</t>
  </si>
  <si>
    <t>Adquisición de Productos Alimenticios</t>
  </si>
  <si>
    <t>Suministro de agua mineral</t>
  </si>
  <si>
    <t>SOME S.A.C.I.A</t>
  </si>
  <si>
    <t>https://www.contrataciones.gov.py/convenios-marco/convenio/450078-suministro-agua-mineral-traves-tienda-virtual.html#compras_convenio</t>
  </si>
  <si>
    <t>Adquisición de Resmas de Papel con criterios de sustentabilidad</t>
  </si>
  <si>
    <t>ALAMO S.A.</t>
  </si>
  <si>
    <t>Incorporación de Repuestos informáticos a la Tienda Virtual</t>
  </si>
  <si>
    <t>DALMI SRL</t>
  </si>
  <si>
    <t>Suministro de útiles de oficina al Estado Paraguayo</t>
  </si>
  <si>
    <t>NAZARENO COMERCIAL E INDUSTRIAL SRL</t>
  </si>
  <si>
    <t>MARTINEZ HERMANOS S.R.L.</t>
  </si>
  <si>
    <t>Suministro de bolsas para residuos comunes al Estado Paraguayo</t>
  </si>
  <si>
    <t xml:space="preserve">32316
</t>
  </si>
  <si>
    <t>FLASH COMUNICACIONES S.A</t>
  </si>
  <si>
    <t>https://www.contrataciones.gov.py/convenios-marco/convenio/432442-suministro-bolsas-residuos-comunes-estado-paraguayo.html#compras_convenio</t>
  </si>
  <si>
    <t>Suministro de productos de limpieza y domisanitarios al Estado Paraguayo</t>
  </si>
  <si>
    <t xml:space="preserve"> BASE BASE SA</t>
  </si>
  <si>
    <r>
      <t xml:space="preserve">ID
</t>
    </r>
    <r>
      <rPr>
        <b/>
        <sz val="12"/>
        <color rgb="FF7030A0"/>
        <rFont val="Garamond"/>
        <family val="1"/>
      </rPr>
      <t>Mba'ékuaarã</t>
    </r>
  </si>
  <si>
    <r>
      <t xml:space="preserve">Objeto.
</t>
    </r>
    <r>
      <rPr>
        <b/>
        <sz val="12"/>
        <color rgb="FF7030A0"/>
        <rFont val="Garamond"/>
        <family val="1"/>
      </rPr>
      <t>Mba'e / Pururepy</t>
    </r>
  </si>
  <si>
    <r>
      <t xml:space="preserve">Fecha de Contrato.
</t>
    </r>
    <r>
      <rPr>
        <b/>
        <sz val="12"/>
        <color rgb="FF7030A0"/>
        <rFont val="Garamond"/>
        <family val="1"/>
      </rPr>
      <t>Ñe'ẽme'ẽ Arange.</t>
    </r>
  </si>
  <si>
    <r>
      <t xml:space="preserve">Valor del Contrato.
</t>
    </r>
    <r>
      <rPr>
        <b/>
        <sz val="12"/>
        <color rgb="FF7030A0"/>
        <rFont val="Garamond"/>
        <family val="1"/>
      </rPr>
      <t>Ñe'ẽme'ẽ Repykue</t>
    </r>
  </si>
  <si>
    <r>
      <t xml:space="preserve">Proveedor Adjudicado.
</t>
    </r>
    <r>
      <rPr>
        <b/>
        <sz val="12"/>
        <color rgb="FF7030A0"/>
        <rFont val="Garamond"/>
        <family val="1"/>
      </rPr>
      <t xml:space="preserve">Mba'erepyme'ẽhára Ojeiporavova'ekue </t>
    </r>
  </si>
  <si>
    <r>
      <t xml:space="preserve">Estado (Ejecución - Finiquitado).
</t>
    </r>
    <r>
      <rPr>
        <b/>
        <sz val="12"/>
        <color rgb="FF7030A0"/>
        <rFont val="Garamond"/>
        <family val="1"/>
      </rPr>
      <t>Oĩháicha (Ojejapo - oñemohu'ãma)</t>
    </r>
  </si>
  <si>
    <r>
      <t xml:space="preserve">Enlace DNCP.
</t>
    </r>
    <r>
      <rPr>
        <b/>
        <sz val="12"/>
        <color rgb="FF7030A0"/>
        <rFont val="Garamond"/>
        <family val="1"/>
      </rPr>
      <t>DNCP Joajuha.</t>
    </r>
  </si>
  <si>
    <t>N/A</t>
  </si>
  <si>
    <t>Diseño e implementación de un curso taller para la atracción de inversionistas para el sector público de Alto Paraná</t>
  </si>
  <si>
    <t>CODELESTE</t>
  </si>
  <si>
    <t>ADJUDICADO</t>
  </si>
  <si>
    <r>
      <rPr>
        <b/>
        <sz val="12"/>
        <color theme="10"/>
        <rFont val="Garamond"/>
        <family val="1"/>
      </rPr>
      <t>N/A</t>
    </r>
    <r>
      <rPr>
        <sz val="12"/>
        <color theme="10"/>
        <rFont val="Garamond"/>
        <family val="1"/>
      </rPr>
      <t xml:space="preserve"> (Contratacion Excluida de la Ley 7.021/22)</t>
    </r>
  </si>
  <si>
    <t>APOYO TÉCNICO PARA LA IMPLEMENTACIÓN DE ZOHO ONE</t>
  </si>
  <si>
    <t>MANAGING PROJECTS de Nelson Noguera</t>
  </si>
  <si>
    <t>Especialista de Monitoreo y Evaluacion</t>
  </si>
  <si>
    <t>LAMIA CABRERA</t>
  </si>
  <si>
    <t>Especialista técnico Legal en Inversiones y Exportaciones</t>
  </si>
  <si>
    <t>GILDA ARRELLAGA VELILLA</t>
  </si>
  <si>
    <t>Apoyo técnico para la articulación interinstitucional de REDIEX</t>
  </si>
  <si>
    <t>JAVIER VIVEROS</t>
  </si>
  <si>
    <r>
      <rPr>
        <b/>
        <sz val="12"/>
        <color theme="10"/>
        <rFont val="Garamond"/>
        <family val="1"/>
      </rPr>
      <t xml:space="preserve">N/A </t>
    </r>
    <r>
      <rPr>
        <sz val="12"/>
        <color theme="10"/>
        <rFont val="Garamond"/>
        <family val="1"/>
      </rPr>
      <t>(Contratacion Excluida de la Ley 7.021/22)</t>
    </r>
  </si>
  <si>
    <t>ACTUALIZACIÓN DE MANUAL DE FUNCIONES Y PROCEDIMIENTOS DE REDIEX</t>
  </si>
  <si>
    <t>CARLOS ROBERTO ALVAREZ</t>
  </si>
  <si>
    <r>
      <t xml:space="preserve">3.5 Contrataciones realizadas.
</t>
    </r>
    <r>
      <rPr>
        <b/>
        <u/>
        <sz val="12"/>
        <color rgb="FF7030A0"/>
        <rFont val="Garamond"/>
        <family val="1"/>
      </rPr>
      <t>3.5 Tembijoguapyrã Jejapopyre</t>
    </r>
  </si>
  <si>
    <r>
      <t xml:space="preserve">Objeto de Gasto.
</t>
    </r>
    <r>
      <rPr>
        <b/>
        <sz val="12"/>
        <color rgb="FF7030A0"/>
        <rFont val="Garamond"/>
        <family val="1"/>
      </rPr>
      <t>Pururepy Mohendaha</t>
    </r>
    <r>
      <rPr>
        <b/>
        <sz val="12"/>
        <color theme="1"/>
        <rFont val="Garamond"/>
        <family val="1"/>
      </rPr>
      <t xml:space="preserve">
 </t>
    </r>
  </si>
  <si>
    <r>
      <t xml:space="preserve">Presupuestado.
</t>
    </r>
    <r>
      <rPr>
        <b/>
        <sz val="12"/>
        <color rgb="FF7030A0"/>
        <rFont val="Garamond"/>
        <family val="1"/>
      </rPr>
      <t xml:space="preserve">Viru jeporurã </t>
    </r>
  </si>
  <si>
    <r>
      <t xml:space="preserve">Ejecutado.
</t>
    </r>
    <r>
      <rPr>
        <b/>
        <sz val="12"/>
        <color rgb="FF7030A0"/>
        <rFont val="Garamond"/>
        <family val="1"/>
      </rPr>
      <t>Ojeporúmava</t>
    </r>
  </si>
  <si>
    <r>
      <t xml:space="preserve">Saldos.
</t>
    </r>
    <r>
      <rPr>
        <b/>
        <sz val="12"/>
        <color rgb="FF7030A0"/>
        <rFont val="Garamond"/>
        <family val="1"/>
      </rPr>
      <t xml:space="preserve">Viru hembýva
</t>
    </r>
  </si>
  <si>
    <r>
      <t xml:space="preserve">Evidencia (Enlace Ley 5189).
</t>
    </r>
    <r>
      <rPr>
        <b/>
        <sz val="12"/>
        <color rgb="FF7030A0"/>
        <rFont val="Garamond"/>
        <family val="1"/>
      </rPr>
      <t>Techaukapy (Léi 5189 Joajuha)</t>
    </r>
  </si>
  <si>
    <t>Honorarios Profesionales</t>
  </si>
  <si>
    <t>Pasajes</t>
  </si>
  <si>
    <r>
      <t xml:space="preserve">3.6 Ejecución Financiera.
</t>
    </r>
    <r>
      <rPr>
        <b/>
        <u/>
        <sz val="14"/>
        <color rgb="FF7030A0"/>
        <rFont val="Garamond"/>
        <family val="1"/>
      </rPr>
      <t>3.6 Tetãviru Jeporu.</t>
    </r>
  </si>
  <si>
    <t>SERVICIOS PERSONALES</t>
  </si>
  <si>
    <t>https://drive.google.com/file/d/1K0QSETqiBCbZCJ_qkzRvgW2LulG_9aXr/view?usp=sharing</t>
  </si>
  <si>
    <t>Sueldos</t>
  </si>
  <si>
    <t>Gastos de Representación</t>
  </si>
  <si>
    <t>Aguinaldos</t>
  </si>
  <si>
    <t>Gastos de Residencia</t>
  </si>
  <si>
    <t>Remuneración Extraordinaria</t>
  </si>
  <si>
    <t>Remuneración Adicional</t>
  </si>
  <si>
    <t>Subsidio Familiar</t>
  </si>
  <si>
    <t>Bonificaciones</t>
  </si>
  <si>
    <t xml:space="preserve">Gratif. por Servicios Especiales </t>
  </si>
  <si>
    <t>Jornales</t>
  </si>
  <si>
    <t>Sueldos - Agregados Comerciales</t>
  </si>
  <si>
    <t>Gastos de Representación - Agregados Comerciales</t>
  </si>
  <si>
    <t>Aguinaldos - Agregados Comerciales</t>
  </si>
  <si>
    <t>Otros Gastos del Personal</t>
  </si>
  <si>
    <t>SERVICIOS NO PERSONALES</t>
  </si>
  <si>
    <t>Energia Electrica</t>
  </si>
  <si>
    <t>Agua</t>
  </si>
  <si>
    <t>Telefonos, Telefax y Otros Servicios de Telecomunicaciones</t>
  </si>
  <si>
    <t>Correos y Otros Servicios Postales</t>
  </si>
  <si>
    <t>Transporte</t>
  </si>
  <si>
    <t>Almacenaje</t>
  </si>
  <si>
    <t>Transporte de Personas</t>
  </si>
  <si>
    <t>Viáticos y Movilidad</t>
  </si>
  <si>
    <t>Gastos de Traslado</t>
  </si>
  <si>
    <t>Pasajes y Viáticos varios</t>
  </si>
  <si>
    <t>Mant. y Rep. Menores de Edificios y Locales</t>
  </si>
  <si>
    <t>Mant. y Rep. Menores de Maquinarias</t>
  </si>
  <si>
    <t>Mant. y Rep. Menores de Equipos de Transporte</t>
  </si>
  <si>
    <t>Servicio de Limpieza, aseo y fumigación</t>
  </si>
  <si>
    <t>Mant. y Rep. Menores de Instalaciones</t>
  </si>
  <si>
    <t xml:space="preserve">Otros mant. y Rep. Menores </t>
  </si>
  <si>
    <t>Alquiler de Edificios y Locales</t>
  </si>
  <si>
    <t>Alquiler de Maquinas y Equipos</t>
  </si>
  <si>
    <t>Derechos de Bienes Intangibles</t>
  </si>
  <si>
    <t>De Informática y Sistemas Computarizados</t>
  </si>
  <si>
    <t>Imprenta, Publicaciones y Reproducciones</t>
  </si>
  <si>
    <t>Servicios Bancarios</t>
  </si>
  <si>
    <t>Primas y Gastos de Seguro</t>
  </si>
  <si>
    <t>Publicidad y Propaganga</t>
  </si>
  <si>
    <t>Consultorias, Asesorias e Investigaciones</t>
  </si>
  <si>
    <t>Servicios de Comunicación</t>
  </si>
  <si>
    <t>Servicios Técnicos y Profesionales varios</t>
  </si>
  <si>
    <t>Servicios de Seguro Medico</t>
  </si>
  <si>
    <t>Servicio de Ceremonial</t>
  </si>
  <si>
    <t>Servicio de Catering</t>
  </si>
  <si>
    <t>Servicios en General</t>
  </si>
  <si>
    <t>Capacitación del Personal del Estado</t>
  </si>
  <si>
    <t>BIENES DE CONSUMO E INSUMOS</t>
  </si>
  <si>
    <t>Alimentos para Personas</t>
  </si>
  <si>
    <t>Prendas de Vestir</t>
  </si>
  <si>
    <t>Calzados</t>
  </si>
  <si>
    <t>Papel de Escritorio y Carton</t>
  </si>
  <si>
    <t>Productos de Artes Graficas</t>
  </si>
  <si>
    <t>Productos de Papel y Carton</t>
  </si>
  <si>
    <t>Libros, Revistas y Periódicos</t>
  </si>
  <si>
    <t>Elementos de Limpieza</t>
  </si>
  <si>
    <t>Utiles de Escritorio, Oficiona y Enseres</t>
  </si>
  <si>
    <t>Utiles y Materiales Electricos</t>
  </si>
  <si>
    <t>Utensilios de Cocina y Comedor</t>
  </si>
  <si>
    <t>Productos de Vidrio, Loza y Porcenala</t>
  </si>
  <si>
    <t>Repuestos y Accesorios menores</t>
  </si>
  <si>
    <t>Elementos y Utiles Diversos</t>
  </si>
  <si>
    <t xml:space="preserve">Compuestos Químicos </t>
  </si>
  <si>
    <t>Productos Farmacéuticos y Medicinales</t>
  </si>
  <si>
    <t>Insecticidas, Fumigantes y otros</t>
  </si>
  <si>
    <t>Tintas, Pinturas y Colorantes</t>
  </si>
  <si>
    <t>Utiles y Materiales Medico-Quirurgicos</t>
  </si>
  <si>
    <t>Combustibles</t>
  </si>
  <si>
    <t>Artículos de Caucho</t>
  </si>
  <si>
    <t>Cubiertas y Camaras de Aire</t>
  </si>
  <si>
    <t>Estructuras Metalicas Acabadas</t>
  </si>
  <si>
    <t>Herramientas Menores</t>
  </si>
  <si>
    <t>Materiales de Seguridad y Adiestramiento</t>
  </si>
  <si>
    <t>Artículos de Plástico</t>
  </si>
  <si>
    <t>Productos e Insumos Metalicos</t>
  </si>
  <si>
    <t>Productos e Insumos no Metalicos</t>
  </si>
  <si>
    <t>Bienes de Consumo varios</t>
  </si>
  <si>
    <t>INVERSIÓN FÍSICA</t>
  </si>
  <si>
    <t>Construcciones de Obras de Uso Institucional</t>
  </si>
  <si>
    <t>Equipos Educativos y Recreacionales</t>
  </si>
  <si>
    <t>Equipos de Comunicación y Señalamiento</t>
  </si>
  <si>
    <t>Equipos de Transporte</t>
  </si>
  <si>
    <t>Herramientas, Aparatos e Instumentos en General</t>
  </si>
  <si>
    <t>Adquisición de Muebles y Enseres</t>
  </si>
  <si>
    <t>Adquisición de Equipos de Oficina</t>
  </si>
  <si>
    <t>Adquisición de Equipos de Computación</t>
  </si>
  <si>
    <t>Activos Intangibles</t>
  </si>
  <si>
    <t>TRANSFERENCIAS</t>
  </si>
  <si>
    <t>Transferencias Consolidables de al Adm. Central a Ent. Desc.</t>
  </si>
  <si>
    <t xml:space="preserve">Becas </t>
  </si>
  <si>
    <t>Aporte a Inst. sin fines de lucro</t>
  </si>
  <si>
    <t>Indemnizaciones</t>
  </si>
  <si>
    <t>Otras Transf. Corrientes</t>
  </si>
  <si>
    <t>Transferencias Corrientes al Sector Externo</t>
  </si>
  <si>
    <t>Transferencias Corrientes a Ent. Del Sector Privado</t>
  </si>
  <si>
    <t>Transf. a Represent. Diplomaticas y Consulares</t>
  </si>
  <si>
    <t>Transf. Al Sector Privado Empresarial</t>
  </si>
  <si>
    <t>Transf. De Capital al Sector Privado varias</t>
  </si>
  <si>
    <t>OTROS GASTOS</t>
  </si>
  <si>
    <t>Pago de Impuestos, Tasas y Gastos Judiciales</t>
  </si>
  <si>
    <t>Devolución de Impuestos y Otros Ingresos</t>
  </si>
  <si>
    <t>Total:</t>
  </si>
  <si>
    <t>(Puede complementar información aquí y apoyarse en gráficos ilustrativos)</t>
  </si>
  <si>
    <r>
      <t xml:space="preserve">5- PARTICIPACIÓN CIUDADANA.
</t>
    </r>
    <r>
      <rPr>
        <b/>
        <u/>
        <sz val="12"/>
        <color rgb="FF7030A0"/>
        <rFont val="Garamond"/>
        <family val="1"/>
      </rPr>
      <t>5- TETÃYGUÁRA JEROIKE</t>
    </r>
  </si>
  <si>
    <r>
      <t xml:space="preserve">5.1. Canales de Participación Ciudadana existentes a la fecha.
</t>
    </r>
    <r>
      <rPr>
        <b/>
        <u/>
        <sz val="12"/>
        <color rgb="FF7030A0"/>
        <rFont val="Garamond"/>
        <family val="1"/>
      </rPr>
      <t xml:space="preserve">5.1- TENDA TETÃYGUÁRA REMIANDU ÑEMOĜUAHĒRÃ KO'ÁG̃A MEVE OJEGUEREKÓVA </t>
    </r>
  </si>
  <si>
    <r>
      <t xml:space="preserve">N° </t>
    </r>
    <r>
      <rPr>
        <b/>
        <sz val="12"/>
        <color rgb="FF7030A0"/>
        <rFont val="Garamond"/>
        <family val="1"/>
      </rPr>
      <t>Ppy</t>
    </r>
  </si>
  <si>
    <r>
      <t xml:space="preserve">Denominación.
</t>
    </r>
    <r>
      <rPr>
        <b/>
        <sz val="12"/>
        <color rgb="FF7030A0"/>
        <rFont val="Garamond"/>
        <family val="1"/>
      </rPr>
      <t>Téra.</t>
    </r>
  </si>
  <si>
    <r>
      <t xml:space="preserve">Dependencia Responsable del Canal de Participación
</t>
    </r>
    <r>
      <rPr>
        <b/>
        <sz val="12"/>
        <color rgb="FF7030A0"/>
        <rFont val="Garamond"/>
        <family val="1"/>
      </rPr>
      <t>Temimoĩmby vore oĩva oñemog̃uahẽ hag̃ua tetãyguára remiandu.</t>
    </r>
  </si>
  <si>
    <r>
      <t xml:space="preserve">Evidencia (Página Web, Buzón de SQR, Etc.).
</t>
    </r>
    <r>
      <rPr>
        <b/>
        <sz val="12"/>
        <color rgb="FF7030A0"/>
        <rFont val="Garamond"/>
        <family val="1"/>
      </rPr>
      <t>Techaukapy (Página Web, Buzón de SQR, Etc.)</t>
    </r>
  </si>
  <si>
    <t>Red social</t>
  </si>
  <si>
    <t>Twitter</t>
  </si>
  <si>
    <t>REDIEX</t>
  </si>
  <si>
    <t xml:space="preserve">https://twitter.com/REDIEXParaguay
</t>
  </si>
  <si>
    <t>LinkedIn</t>
  </si>
  <si>
    <t xml:space="preserve">https://www.linkedin.com/company/rediexpy/ 
</t>
  </si>
  <si>
    <t>Instagram</t>
  </si>
  <si>
    <t xml:space="preserve">https://www.instagram.com/rediex_paraguay/ 
</t>
  </si>
  <si>
    <t>Facebook</t>
  </si>
  <si>
    <t xml:space="preserve">https://www.facebook.com/rediexpy 
</t>
  </si>
  <si>
    <t>Página Web</t>
  </si>
  <si>
    <t>Online</t>
  </si>
  <si>
    <t xml:space="preserve">www.rediex.gov.py
</t>
  </si>
  <si>
    <t xml:space="preserve">Línea baja </t>
  </si>
  <si>
    <t>021 616 3600</t>
  </si>
  <si>
    <t>email para solicitudes de información</t>
  </si>
  <si>
    <t xml:space="preserve">info@rediex.gov.py </t>
  </si>
  <si>
    <t xml:space="preserve">Página Web- Paraguay  Export </t>
  </si>
  <si>
    <t>Paraguay Export</t>
  </si>
  <si>
    <t xml:space="preserve">https://paraguayexport.gov.py/ 
</t>
  </si>
  <si>
    <t xml:space="preserve">Sitio web </t>
  </si>
  <si>
    <t>Sitio web institucional que disponibiliza información relativa a los servicios de certificación y comercio electrónico</t>
  </si>
  <si>
    <t>Dirección General de Comercio Electrónico</t>
  </si>
  <si>
    <t>www.acraiz.gov.py</t>
  </si>
  <si>
    <t>correo electrónico</t>
  </si>
  <si>
    <t xml:space="preserve">correo electrónico institucional disponible como canal de comunicación oficial con la ciudadanía </t>
  </si>
  <si>
    <t>info-dgce@mic.gov.py</t>
  </si>
  <si>
    <t xml:space="preserve">correo electrónico institucional (reclamos) disponible como canal de comunicación oficial con la ciudadanía  </t>
  </si>
  <si>
    <t>reclamo-dgce@mic.gov.py</t>
  </si>
  <si>
    <t xml:space="preserve">Reuniones según temas sectoriales a ser tratados en las negociaciones internacionales, en el ámbito del GMC, la CCM, CT Nº1,SGTN°3,SGTN°12 Comité  Automotor para la negoción de  aranceles  acuerdos,normas y reglamentos tecnico de evaluacion de la conformidad. </t>
  </si>
  <si>
    <t>Viceministro de Industria - Dirección General de Política Industrial</t>
  </si>
  <si>
    <t>Evidencia 3er DGPI 3.pdf</t>
  </si>
  <si>
    <t>Reuniones de Negociación con Emiratos Arabes Unidos y Japón para la negociación de acuerdos.</t>
  </si>
  <si>
    <t>OBJETIVOS: Con base en la experiencia de desarrollo de la industria de embalajes de Corea, se trabajará en las estrategias básicas necesarias para fomentar la industria de empaques paraguaya (establecimiento de regulaciones y sistemas para cada etapa de desarrollo, hoja de ruta de investigación y desarrollo, introducción de estándares y certificación, etc.), y los asuntos necesarios para mejorar las capacidades de la industria paraguaya de embalajes.</t>
  </si>
  <si>
    <t>Portal de Servicios MIPYMES</t>
  </si>
  <si>
    <t>Dirección General de Información - DGI</t>
  </si>
  <si>
    <t xml:space="preserve">https://mipymes.gov.py/ </t>
  </si>
  <si>
    <t>Portal de Servicios MIPYMES - Contactos Institucionales</t>
  </si>
  <si>
    <t>Espacios de contacto vía correo electrónico institucional disponibles y otros datos, como canal de comunicación oficial de la ciudadanía con los servidores públicos.</t>
  </si>
  <si>
    <t>https://www.mipymes.gov.py/contacto/</t>
  </si>
  <si>
    <t>https://www.mipymes.gov.py/oficinas-regionales-del-mic/</t>
  </si>
  <si>
    <t>Línea baja/Dirección/Consultas</t>
  </si>
  <si>
    <t>Datos de contacto: Teléfono: 021 616 3296/Dirección: Ministerio de Industria y Comercio, 3er. Piso. Sede Central. Avda. Mcal López N° 3333 c/ Dr. Weiss, Asunción-Paraguay</t>
  </si>
  <si>
    <t>Unidad de Transparencia y Anticorrupción - UTA</t>
  </si>
  <si>
    <t>Datos de contacto/Correo electrónico UTA-MIC/consultas/denuncias</t>
  </si>
  <si>
    <t xml:space="preserve">Correo electrónico y otros datos de contacto de la Unidad de Transparencia y Anticorrupción del MIC </t>
  </si>
  <si>
    <t>Unidad de Transparencia y Anticorrupción (UTA) Ministerio de Industria y Comercio</t>
  </si>
  <si>
    <t>https://www.mic.gov.py/unidad-de-transparencia-y-la-anticorrupcion/</t>
  </si>
  <si>
    <t xml:space="preserve">Portal de Denuncias Anticorrupción  </t>
  </si>
  <si>
    <t>Acceso al Portal de Denuncias Anticorrupción desde:         https://www.mic.gov.py/unidad-de-transparencia-y-la-anticorrupcion/</t>
  </si>
  <si>
    <t xml:space="preserve">
</t>
  </si>
  <si>
    <t>Portal de Denuncias Anticorrupción</t>
  </si>
  <si>
    <r>
      <rPr>
        <sz val="12"/>
        <rFont val="Garamond"/>
        <family val="1"/>
      </rPr>
      <t xml:space="preserve">Botonera de acceso directo al Portal de Denuncias Anticorrupción desde la página de inicio del Ministerio de Industria y Comercio. </t>
    </r>
    <r>
      <rPr>
        <sz val="12"/>
        <color theme="10"/>
        <rFont val="Garamond"/>
        <family val="1"/>
      </rPr>
      <t xml:space="preserve">    https://www.mic.gov.py/   </t>
    </r>
  </si>
  <si>
    <r>
      <t xml:space="preserve">Producto (actividades, materiales, insumos, etc)
</t>
    </r>
    <r>
      <rPr>
        <b/>
        <sz val="12"/>
        <color rgb="FF7030A0"/>
        <rFont val="Garamond"/>
        <family val="1"/>
      </rPr>
      <t>Mba'eapopyre ( Tembiapo, tembiporu ha ambue porupyrã).</t>
    </r>
  </si>
  <si>
    <r>
      <t xml:space="preserve">Fecha. </t>
    </r>
    <r>
      <rPr>
        <b/>
        <sz val="12"/>
        <color rgb="FF7030A0"/>
        <rFont val="Garamond"/>
        <family val="1"/>
      </rPr>
      <t>Arange.</t>
    </r>
  </si>
  <si>
    <r>
      <t xml:space="preserve">Enlace.
</t>
    </r>
    <r>
      <rPr>
        <b/>
        <sz val="12"/>
        <color rgb="FF7030A0"/>
        <rFont val="Garamond"/>
        <family val="1"/>
      </rPr>
      <t>Joajuha.</t>
    </r>
  </si>
  <si>
    <t>Jornada de Socialización del Registro Nacional de Turismo (REGISTUR) y del Registro de Prestadores de Servicios (REPSE)</t>
  </si>
  <si>
    <t>Actividades de capacitación y socialización sobre el alcance de las herramientas de registro de cada Institución: REGISTUR (por parte de SENATUR) y REPSE (por parte del MIC). Participaron de la actividad representantes de agencias de viajes y operadoras de turismo.</t>
  </si>
  <si>
    <t>Charlas de Capacitación en Comercio de Servicios y Registro de Prestadores de Servicios</t>
  </si>
  <si>
    <t>Actividades de capacitación y promoción sobre la importancia del sector Comercio de Servicios en el desarrollo de la economía nacional y el rol del REPSE en la formalización del sector.</t>
  </si>
  <si>
    <r>
      <t xml:space="preserve">5.2. Participación y difusión en idioma Guaraní.
</t>
    </r>
    <r>
      <rPr>
        <b/>
        <sz val="12"/>
        <color rgb="FF7030A0"/>
        <rFont val="Garamond"/>
        <family val="1"/>
      </rPr>
      <t>5.2. Jeroike ha Ñemyasãi  Guarani Ñe'ẽme.</t>
    </r>
  </si>
  <si>
    <t>Politica de Calidad SSEI</t>
  </si>
  <si>
    <t>Definicion de la Politica de Calidad SSEI</t>
  </si>
  <si>
    <t>actual</t>
  </si>
  <si>
    <t xml:space="preserve">https://drive.google.com/drive/folders/1pqNv0MqA1GdYHmiNXBJCkxfOD3TqC1Vu?usp=sharing </t>
  </si>
  <si>
    <r>
      <t xml:space="preserve">5.3 Diagnostico "The Integrity app".
</t>
    </r>
    <r>
      <rPr>
        <b/>
        <u/>
        <sz val="14"/>
        <color rgb="FF7030A0"/>
        <rFont val="Garamond"/>
        <family val="1"/>
      </rPr>
      <t>5.3   "The Integrity app" Ñehesa'ỹijo</t>
    </r>
  </si>
  <si>
    <r>
      <t xml:space="preserve">Cantidad de funcionarios que completaron el diagnostico. 
</t>
    </r>
    <r>
      <rPr>
        <b/>
        <sz val="12"/>
        <color rgb="FF7030A0"/>
        <rFont val="Garamond"/>
        <family val="1"/>
      </rPr>
      <t>Mba'apohára ombohovaiva'ekue porandu retakue.</t>
    </r>
  </si>
  <si>
    <r>
      <t xml:space="preserve">Cantidad de mujeres.
</t>
    </r>
    <r>
      <rPr>
        <b/>
        <sz val="12"/>
        <color rgb="FF7030A0"/>
        <rFont val="Garamond"/>
        <family val="1"/>
      </rPr>
      <t xml:space="preserve"> Kuña retakue</t>
    </r>
  </si>
  <si>
    <r>
      <t xml:space="preserve">Cantidad de hombres .
</t>
    </r>
    <r>
      <rPr>
        <b/>
        <sz val="12"/>
        <color rgb="FF7030A0"/>
        <rFont val="Garamond"/>
        <family val="1"/>
      </rPr>
      <t xml:space="preserve"> Kuimba'e retakue</t>
    </r>
  </si>
  <si>
    <r>
      <t xml:space="preserve">Descripción de las actividades realizadas en base a los resultados. 
</t>
    </r>
    <r>
      <rPr>
        <b/>
        <sz val="12"/>
        <color rgb="FF7030A0"/>
        <rFont val="Garamond"/>
        <family val="1"/>
      </rPr>
      <t xml:space="preserve">Tembiapoita oñemboguatava'ekue oñembyaty rire ojehupytýva. </t>
    </r>
  </si>
  <si>
    <r>
      <t xml:space="preserve">Evidencia.
</t>
    </r>
    <r>
      <rPr>
        <b/>
        <sz val="12"/>
        <color rgb="FF7030A0"/>
        <rFont val="Garamond"/>
        <family val="1"/>
      </rPr>
      <t>Techaukapy.</t>
    </r>
  </si>
  <si>
    <t>https://pub-py.theintegrityapp.com/</t>
  </si>
  <si>
    <t>01 (uno)</t>
  </si>
  <si>
    <t>-</t>
  </si>
  <si>
    <r>
      <t xml:space="preserve">6- INDICADORES MISIONALES DE RENDICIÓN DE CUENTAS AL CIUDADANO.
</t>
    </r>
    <r>
      <rPr>
        <b/>
        <sz val="14"/>
        <color rgb="FF7030A0"/>
        <rFont val="Garamond"/>
        <family val="1"/>
      </rPr>
      <t>6-  TEMBIAPOTEE TECHAUKAPYRÃ</t>
    </r>
    <r>
      <rPr>
        <b/>
        <sz val="11.2"/>
        <color rgb="FF7030A0"/>
        <rFont val="Garamond"/>
        <family val="1"/>
      </rPr>
      <t xml:space="preserve">  </t>
    </r>
    <r>
      <rPr>
        <b/>
        <sz val="14"/>
        <color rgb="FF7030A0"/>
        <rFont val="Garamond"/>
        <family val="1"/>
      </rPr>
      <t>TEMBIAPO JEHECHAUKARÃ TETÃYGUÁRAPE</t>
    </r>
    <r>
      <rPr>
        <b/>
        <sz val="14"/>
        <color rgb="FF00B050"/>
        <rFont val="Garamond"/>
        <family val="1"/>
      </rPr>
      <t xml:space="preserve">  </t>
    </r>
  </si>
  <si>
    <r>
      <t xml:space="preserve">6.1- Indicadores Misionales Identificados.
</t>
    </r>
    <r>
      <rPr>
        <b/>
        <sz val="13"/>
        <color rgb="FF7030A0"/>
        <rFont val="Garamond"/>
        <family val="1"/>
      </rPr>
      <t xml:space="preserve">6.1- Tembiapotee </t>
    </r>
    <r>
      <rPr>
        <b/>
        <sz val="14"/>
        <color rgb="FF7030A0"/>
        <rFont val="Garamond"/>
        <family val="1"/>
      </rPr>
      <t>Techaukapyrã Ojehechakuaáva.</t>
    </r>
  </si>
  <si>
    <r>
      <t xml:space="preserve">Cantidad de indicadores.
</t>
    </r>
    <r>
      <rPr>
        <b/>
        <sz val="12"/>
        <color rgb="FF7030A0"/>
        <rFont val="Garamond"/>
        <family val="1"/>
      </rPr>
      <t>Techaukapyrã</t>
    </r>
    <r>
      <rPr>
        <b/>
        <sz val="9.6"/>
        <color rgb="FF7030A0"/>
        <rFont val="Garamond"/>
        <family val="1"/>
      </rPr>
      <t xml:space="preserve"> Papapy.</t>
    </r>
  </si>
  <si>
    <r>
      <t xml:space="preserve">Descripción del Indicador misional.
</t>
    </r>
    <r>
      <rPr>
        <b/>
        <sz val="11"/>
        <color rgb="FF7030A0"/>
        <rFont val="Garamond"/>
        <family val="1"/>
      </rPr>
      <t xml:space="preserve"> Tembiapotee Techaukapyrã Ñemyesakã</t>
    </r>
  </si>
  <si>
    <r>
      <t xml:space="preserve">Enlace.
</t>
    </r>
    <r>
      <rPr>
        <b/>
        <sz val="12"/>
        <color rgb="FF7030A0"/>
        <rFont val="Garamond"/>
        <family val="1"/>
      </rPr>
      <t>Joajuha</t>
    </r>
  </si>
  <si>
    <t>25 empresas</t>
  </si>
  <si>
    <t xml:space="preserve">1.1.1.1 Implementación de subproyectos que brinden Servicios de Desarrollo Empresarial a las empresas paraguayas. </t>
  </si>
  <si>
    <t>https://micpy-my.sharepoint.com/:f:/g/personal/lamia_cabrera_rediex_gov_py/EvnAGA1MZfBIvdIZXXlA8CoBInD5s4U6_IW-IiiufCasUA?e=AhjjsN</t>
  </si>
  <si>
    <t>Mipymes y emprendedores asistidos.</t>
  </si>
  <si>
    <t>https://micpy.sharepoint.com/:x:/r/sites/RESPOSITORIOVIRTUALMIPYMES/_layouts/15/Doc.aspx?sourcedoc=%7B38C471B0-46B8-4DFB-960E-9F0FE7BB6B4E%7D&amp;file=Avance%20de%20Metas.xlsx&amp;action=default&amp;mobileredirect=true&amp;wdsle=0</t>
  </si>
  <si>
    <t xml:space="preserve">16 subproyectos finalizados y pagados, que beneficiaron de manera directa a 25 Empresas recibiendo apoyo economico para actividades de promocion de empresas y productos en el exterior y capacitacion de colaboradores en gestion de comercio exterior. Resoluciones de autorizacion de pago a empresas de los subproyectos RX 142/23; 153/23; RX 44/21; RX 52/21; RX 107/22; RX 149/23; RX 95/22; RX 150/23; RX 70/21; RX 73/21; RX 132/23; RX 152/23; RX 99/22; RX 114/22; RX 115/22 y RX 158/23.   Capacitacion de empresas a traves de la intervencion directa de especialista de alimentos y bebidas pagados con fondos del Proyecto 3865 OC-PR-MIC. Recomendaciones y Soluciones Técnicas a empresas del sector de procesamientos de alimentos y bebidas,  de la Cooperación Corea – Paraguay llevada a cabo el 06 de agosto pasado. adjunto lista con firma de asistencia.   capacitacion de empresas del sector AudioVisual sobre: "La Propiedad Intelectual y la Internacionalización de bienes y servicios para Artes Visuales". Fecha de realización: 31/07/2024. A traves de la intervencion directa de la especialista de Industrias Creativas y de Servicios pagados con fondso del Proyecto 3865-OC-PR-MIC.
</t>
  </si>
  <si>
    <t>1.1.1.2 Implementación de acciones para ampliar la canasta de exportación de empresas paraguayas. Incluye:
* empresas con convenios finalizados y pagados
* empresas que han recibido apoyo económico para misiones comerciales
* empresas que han recibido capacitaciones y otros servicios financiados por el proyecto</t>
  </si>
  <si>
    <t>https://micpy-my.sharepoint.com/:f:/g/personal/lamia_cabrera_rediex_gov_py/EtJVgqRwvEVPuYGDc3piD74BmiDwCCPnG4bj2G4QS79_gQ?e=yc1WMU</t>
  </si>
  <si>
    <t>7 licencias entregadas en el periodo julio - setiembre 2024
3 licencias renovadas
4 licencias nuevas</t>
  </si>
  <si>
    <t>1.1.2.2   Otorgamiento de licencias de marca país</t>
  </si>
  <si>
    <t>https://micpy-my.sharepoint.com/:b:/g/personal/lamia_cabrera_rediex_gov_py/EW0w5jfbUmNAsBatiolJetgBRqPD7hB1H_kRyiQvgNPIsw?e=lShxeu</t>
  </si>
  <si>
    <t>1.1.3.1  Asistencia a empresas exportadoras y potencialmente exportadoras a través de servicios de desarrollo empresarial</t>
  </si>
  <si>
    <t>https://micpy-my.sharepoint.com/:f:/g/personal/lamia_cabrera_rediex_gov_py/Eh7_tFEdbkdKqnCrbT-frskBFYywuq7mKyPkT4E0eTyjdA?e=aQ9Bho</t>
  </si>
  <si>
    <t xml:space="preserve">1.1.6.1 Asistencia a actores públicos y privados nacionales y extranjeros a través de la elaboración de informes de inteligencia competitiva. </t>
  </si>
  <si>
    <t>https://micpy-my.sharepoint.com/:f:/g/personal/lamia_cabrera_rediex_gov_py/Eh9StmAdE8NGhSMULTRQU6IBvp6W74Oh7ylA1IkWi4RW8g?e=8z0wYz</t>
  </si>
  <si>
    <t>Atención a Inversionistas y potenciales inversionistas en ventanilla (Julio a Setiembre 2024)</t>
  </si>
  <si>
    <t>https://micpy-my.sharepoint.com/:f:/g/personal/lamia_cabrera_rediex_gov_py/EvHB2AkeuuxBkOoblzXw3ukBpjNjmzjGi1gNggNKRghrkg?e=MD7WlA</t>
  </si>
  <si>
    <t>Atención a Inversionistas y potenciales inversionistas a través de acciones de promoción (eventos nacionales e internacionales y/o  misiones inversas y/o directas) ((Julio a Setiembre 2024)</t>
  </si>
  <si>
    <t>https://micpy-my.sharepoint.com/:f:/g/personal/lamia_cabrera_rediex_gov_py/EmbIR6C4QL9NoDOtTBmcMmUBrxjSZ4NNE6i-blRslPL3kg?e=W1khl4</t>
  </si>
  <si>
    <t>1.2.1.6 Acompañamiento a delegaciones oficiales en reuniones, rueda de negocios y actividades similares. Atención a empresarios interesados.</t>
  </si>
  <si>
    <t>PEI SSEI - AVANCES 2023.xlsx</t>
  </si>
  <si>
    <t>1.2.1.7 Identificar nuevos sectores Maquiladores</t>
  </si>
  <si>
    <t>1.2.2.1 Interacción inter institucional para lograr la correcta aplicación de los beneficios del régimen Maquila</t>
  </si>
  <si>
    <t>1.2.2.2 Interconexión del sistema Informático entre las instituciones intervinientes en la Ley EAS</t>
  </si>
  <si>
    <t xml:space="preserve">1.2.2.3 Optimización de los procesos para facilitar y simplificar el registro de empresas de inversores </t>
  </si>
  <si>
    <t>2.4.1.1 Lanzamiento del Plan Industrial Nacional</t>
  </si>
  <si>
    <t>2.4.2.4 Generar estadísticas regionales para la visualización de las potencialidades de cada territorio. Articular y empoderar a los actores locales sobre herramientas para atracción y radicación de inversiones e industrias.</t>
  </si>
  <si>
    <t xml:space="preserve">2.4.4.1 Brindar asesoramiento acerca de la oferta exportable y realizar asistencia técnica </t>
  </si>
  <si>
    <t>2.4.4.2 Asistencia integral a las industrias / inversionistas para Mayor producción y mejores productos. Mejora de la eficacia.</t>
  </si>
  <si>
    <t>2.4.5.21 Verificación, seguimiento y control a las industrias beneficiadas con los incentivos entregados(destino y uso)</t>
  </si>
  <si>
    <r>
      <rPr>
        <b/>
        <u/>
        <sz val="14"/>
        <color theme="1"/>
        <rFont val="Garamond"/>
        <family val="1"/>
      </rPr>
      <t xml:space="preserve">6.2 Gestión de riesgos de corrupción.
</t>
    </r>
    <r>
      <rPr>
        <b/>
        <u/>
        <sz val="14"/>
        <color rgb="FF7030A0"/>
        <rFont val="Garamond"/>
        <family val="1"/>
      </rPr>
      <t>6.2 Tembiaporape Oñehenonde'a hag̃ua  Tekomarã</t>
    </r>
    <r>
      <rPr>
        <b/>
        <u/>
        <sz val="13"/>
        <color theme="1"/>
        <rFont val="Garamond"/>
        <family val="1"/>
      </rPr>
      <t xml:space="preserve">
</t>
    </r>
  </si>
  <si>
    <r>
      <t xml:space="preserve">Ambito de Aplicación.
</t>
    </r>
    <r>
      <rPr>
        <b/>
        <sz val="12"/>
        <color rgb="FF7030A0"/>
        <rFont val="Garamond"/>
        <family val="1"/>
      </rPr>
      <t xml:space="preserve">Tenda Ojeporuhápe 
</t>
    </r>
  </si>
  <si>
    <r>
      <t xml:space="preserve">Cantidad de Riesgos detectados.
</t>
    </r>
    <r>
      <rPr>
        <b/>
        <sz val="12"/>
        <color rgb="FF7030A0"/>
        <rFont val="Garamond"/>
        <family val="1"/>
      </rPr>
      <t>Apañuãi Jehapejokorã Ojejuhúva.</t>
    </r>
    <r>
      <rPr>
        <b/>
        <sz val="12"/>
        <color theme="1"/>
        <rFont val="Garamond"/>
        <family val="1"/>
      </rPr>
      <t xml:space="preserve">
</t>
    </r>
  </si>
  <si>
    <r>
      <t xml:space="preserve">Descripción del Riesgo de corrupción.
</t>
    </r>
    <r>
      <rPr>
        <b/>
        <sz val="12"/>
        <color rgb="FFFF0000"/>
        <rFont val="Garamond"/>
        <family val="1"/>
      </rPr>
      <t xml:space="preserve"> </t>
    </r>
    <r>
      <rPr>
        <b/>
        <sz val="12"/>
        <color rgb="FF7030A0"/>
        <rFont val="Garamond"/>
        <family val="1"/>
      </rPr>
      <t xml:space="preserve">Tekomarã Apañuãi Ñemohende'a Ñemyesakã  </t>
    </r>
    <r>
      <rPr>
        <b/>
        <sz val="12"/>
        <color theme="1"/>
        <rFont val="Garamond"/>
        <family val="1"/>
      </rPr>
      <t xml:space="preserve">
</t>
    </r>
  </si>
  <si>
    <r>
      <t xml:space="preserve">Medidas de mitigación.
</t>
    </r>
    <r>
      <rPr>
        <b/>
        <sz val="12"/>
        <color rgb="FF7030A0"/>
        <rFont val="Garamond"/>
        <family val="1"/>
      </rPr>
      <t xml:space="preserve">Jehapejokorã ojeporúva. 
</t>
    </r>
  </si>
  <si>
    <r>
      <t xml:space="preserve">Enlace Evidencias.
</t>
    </r>
    <r>
      <rPr>
        <b/>
        <sz val="12"/>
        <color rgb="FF7030A0"/>
        <rFont val="Garamond"/>
        <family val="1"/>
      </rPr>
      <t>Techaukapy Joajuha</t>
    </r>
    <r>
      <rPr>
        <b/>
        <sz val="12"/>
        <color theme="1"/>
        <rFont val="Garamond"/>
        <family val="1"/>
      </rPr>
      <t xml:space="preserve">
</t>
    </r>
  </si>
  <si>
    <t>Dirección General de Combustibles</t>
  </si>
  <si>
    <t xml:space="preserve">conforme a denuncias 15 (quince)
</t>
  </si>
  <si>
    <t>No existe riesgo de corrupción</t>
  </si>
  <si>
    <t xml:space="preserve">Análisis constante de la red de EESS </t>
  </si>
  <si>
    <t>https://drive.google.com/drive/folders/1MJujrd9btrrQo6wms402CZKTTWUhxZm1?usp=drive_link</t>
  </si>
  <si>
    <r>
      <t xml:space="preserve">7- GESTIÓN DE DENUNCIAS.
</t>
    </r>
    <r>
      <rPr>
        <b/>
        <sz val="14"/>
        <color rgb="FF00B050"/>
        <rFont val="Garamond"/>
        <family val="1"/>
      </rPr>
      <t>7- DENUNCIA  ÑEMBOHAPE.</t>
    </r>
  </si>
  <si>
    <r>
      <t xml:space="preserve">7.1.Gestión de denuncias de corrupción.
</t>
    </r>
    <r>
      <rPr>
        <b/>
        <u/>
        <sz val="14"/>
        <color rgb="FF7030A0"/>
        <rFont val="Garamond"/>
        <family val="1"/>
      </rPr>
      <t>7.1. Denuncia Tekomarã rehegua Ñembohape.</t>
    </r>
  </si>
  <si>
    <r>
      <t xml:space="preserve">Ticket Numero
</t>
    </r>
    <r>
      <rPr>
        <b/>
        <sz val="12"/>
        <color rgb="FF7030A0"/>
        <rFont val="Garamond"/>
        <family val="1"/>
      </rPr>
      <t xml:space="preserve"> Kuatia Papapy</t>
    </r>
  </si>
  <si>
    <r>
      <t xml:space="preserve">Fecha Ingreso
</t>
    </r>
    <r>
      <rPr>
        <b/>
        <sz val="12"/>
        <color rgb="FF7030A0"/>
        <rFont val="Garamond"/>
        <family val="1"/>
      </rPr>
      <t>Arange Oikeha</t>
    </r>
  </si>
  <si>
    <r>
      <t xml:space="preserve">Estado.
</t>
    </r>
    <r>
      <rPr>
        <b/>
        <sz val="12"/>
        <color rgb="FF7030A0"/>
        <rFont val="Garamond"/>
        <family val="1"/>
      </rPr>
      <t>Oĩháicha</t>
    </r>
  </si>
  <si>
    <r>
      <t xml:space="preserve">Enlace Portal de Denuncias de la SENAC.
</t>
    </r>
    <r>
      <rPr>
        <b/>
        <sz val="12"/>
        <color rgb="FF7030A0"/>
        <rFont val="Garamond"/>
        <family val="1"/>
      </rPr>
      <t xml:space="preserve"> SENAC marandurenda Denuncia rehegua  mbojoaju.</t>
    </r>
  </si>
  <si>
    <t>supuestas irregularidades administrativas</t>
  </si>
  <si>
    <t>https://denuncias.gov.py/portal-publico</t>
  </si>
  <si>
    <t>supuesta infracción a leyes especiales</t>
  </si>
  <si>
    <t>https://paneldenuncias.senac.gov.py/</t>
  </si>
  <si>
    <t>en proceso</t>
  </si>
  <si>
    <t>concluida-resolución</t>
  </si>
  <si>
    <r>
      <t xml:space="preserve">8- CONTROL INTERNO Y EXTERNO.
</t>
    </r>
    <r>
      <rPr>
        <b/>
        <sz val="14"/>
        <color rgb="FF7030A0"/>
        <rFont val="Garamond"/>
        <family val="1"/>
      </rPr>
      <t>8- TEMIMOĨMBY RYEPY HA OKAPEGUA JESAREKOHA.</t>
    </r>
    <r>
      <rPr>
        <b/>
        <sz val="14"/>
        <color theme="1"/>
        <rFont val="Garamond"/>
        <family val="1"/>
      </rPr>
      <t xml:space="preserve">
</t>
    </r>
  </si>
  <si>
    <r>
      <t xml:space="preserve">8.1 Informes de Auditorias Internas y Auditorías Externas en el Trimestre.
</t>
    </r>
    <r>
      <rPr>
        <b/>
        <sz val="14"/>
        <color rgb="FF7030A0"/>
        <rFont val="Garamond"/>
        <family val="1"/>
      </rPr>
      <t xml:space="preserve">8.1 Jasyapýpe ojeguerekóva  Mañangapy  Maranduhai Temimoĩmby ryepypegua  ha okapegua </t>
    </r>
  </si>
  <si>
    <r>
      <t xml:space="preserve">Auditorias Financieras. </t>
    </r>
    <r>
      <rPr>
        <b/>
        <sz val="12"/>
        <color rgb="FF7030A0"/>
        <rFont val="Garamond"/>
        <family val="1"/>
      </rPr>
      <t>Mañangapy Viru jeporu</t>
    </r>
  </si>
  <si>
    <r>
      <t xml:space="preserve">Nro. Informe.
</t>
    </r>
    <r>
      <rPr>
        <b/>
        <sz val="12"/>
        <color rgb="FF7030A0"/>
        <rFont val="Garamond"/>
        <family val="1"/>
      </rPr>
      <t>Maranduhai Papapy</t>
    </r>
  </si>
  <si>
    <r>
      <t xml:space="preserve">Fecha - </t>
    </r>
    <r>
      <rPr>
        <b/>
        <sz val="12"/>
        <color rgb="FF7030A0"/>
        <rFont val="Garamond"/>
        <family val="1"/>
      </rPr>
      <t>Arange.</t>
    </r>
  </si>
  <si>
    <r>
      <t>Descripción.</t>
    </r>
    <r>
      <rPr>
        <b/>
        <sz val="12"/>
        <color rgb="FF7030A0"/>
        <rFont val="Garamond"/>
        <family val="1"/>
      </rPr>
      <t xml:space="preserve"> Mba'épa</t>
    </r>
  </si>
  <si>
    <r>
      <t xml:space="preserve">Evidencia (Enlace Ley 5282/14)
</t>
    </r>
    <r>
      <rPr>
        <b/>
        <sz val="12"/>
        <color rgb="FF7030A0"/>
        <rFont val="Garamond"/>
        <family val="1"/>
      </rPr>
      <t>Techaukapy (Embojuaju Léi 5282/14 rehe)</t>
    </r>
  </si>
  <si>
    <r>
      <rPr>
        <b/>
        <u/>
        <sz val="12"/>
        <color rgb="FFFF0000"/>
        <rFont val="Garamond"/>
        <family val="1"/>
      </rPr>
      <t>En Ejecucion</t>
    </r>
    <r>
      <rPr>
        <sz val="12"/>
        <color theme="1"/>
        <rFont val="Garamond"/>
        <family val="1"/>
      </rPr>
      <t>: Auditoría Financiera a los Ingresos percibidos por el Ministerio de Industria y Comercio - Periodo 2023 y 1° Semestre 2024.</t>
    </r>
  </si>
  <si>
    <t>Memo DGAI N° 0431_24- UTA. Auditorias en Ejecucion.pdf</t>
  </si>
  <si>
    <r>
      <rPr>
        <b/>
        <u/>
        <sz val="12"/>
        <color rgb="FFFF0000"/>
        <rFont val="Garamond"/>
        <family val="1"/>
      </rPr>
      <t>En Ejecucion</t>
    </r>
    <r>
      <rPr>
        <sz val="12"/>
        <color theme="1"/>
        <rFont val="Garamond"/>
        <family val="1"/>
      </rPr>
      <t>: Auditoría Financiera a los Niveles 100 , 200 , 300 500 y 800 del Ministerio de Industria y Comercio - 1° Semestre 2024.</t>
    </r>
  </si>
  <si>
    <t xml:space="preserve">Auditorias de Gestión  </t>
  </si>
  <si>
    <r>
      <t>Descripción.</t>
    </r>
    <r>
      <rPr>
        <b/>
        <sz val="12"/>
        <color rgb="FF00B050"/>
        <rFont val="Garamond"/>
        <family val="1"/>
      </rPr>
      <t xml:space="preserve"> </t>
    </r>
    <r>
      <rPr>
        <b/>
        <sz val="12"/>
        <color rgb="FF7030A0"/>
        <rFont val="Garamond"/>
        <family val="1"/>
      </rPr>
      <t>Mba'épa</t>
    </r>
  </si>
  <si>
    <t>09/2024.</t>
  </si>
  <si>
    <t>Informe Final DGAI N° 09/2024 "Auditoría de Gestión a Contrataciones Publicas ID 422761 /431925 / 431153 / 435573".</t>
  </si>
  <si>
    <t>Informe Final N°09.2024. Contrataciones.pdf</t>
  </si>
  <si>
    <r>
      <rPr>
        <b/>
        <u/>
        <sz val="12"/>
        <color rgb="FFFF0000"/>
        <rFont val="Garamond"/>
        <family val="1"/>
      </rPr>
      <t>En Ejecucion</t>
    </r>
    <r>
      <rPr>
        <sz val="12"/>
        <color theme="1"/>
        <rFont val="Garamond"/>
        <family val="1"/>
      </rPr>
      <t>: Auditoría de Gestión a la Dirección de Lubricantes dependiente de la Dirección General de Combustibles .</t>
    </r>
  </si>
  <si>
    <r>
      <rPr>
        <b/>
        <u/>
        <sz val="12"/>
        <color rgb="FFFF0000"/>
        <rFont val="Garamond"/>
        <family val="1"/>
      </rPr>
      <t>En Ejecucion</t>
    </r>
    <r>
      <rPr>
        <sz val="12"/>
        <color theme="1"/>
        <rFont val="Garamond"/>
        <family val="1"/>
      </rPr>
      <t>: Auditoría de Gestión al Departamento de Bienes Patrimoniales, dependiente de la Dirección Administrativa del Ministerio de Industria y Comercio.</t>
    </r>
  </si>
  <si>
    <t>Auditorias Integrales</t>
  </si>
  <si>
    <r>
      <rPr>
        <b/>
        <u/>
        <sz val="12"/>
        <color rgb="FFFF0000"/>
        <rFont val="Garamond"/>
        <family val="1"/>
      </rPr>
      <t>En Ejecucion</t>
    </r>
    <r>
      <rPr>
        <sz val="12"/>
        <color theme="1"/>
        <rFont val="Garamond"/>
        <family val="1"/>
      </rPr>
      <t>: Auditoría Integral. Seguimiento a las acciones de cumplimiento a los Planes de Mejoramiento Funcionales e Institucionales con corte al 31 de octubre 2024.</t>
    </r>
  </si>
  <si>
    <r>
      <t>Auditorías Externas.</t>
    </r>
    <r>
      <rPr>
        <b/>
        <sz val="12"/>
        <color rgb="FF7030A0"/>
        <rFont val="Garamond"/>
        <family val="1"/>
      </rPr>
      <t xml:space="preserve"> Mañangapy Okapegua.</t>
    </r>
  </si>
  <si>
    <t>Resolución CGR 1089/23 - Articulo 1° - Numeral 4</t>
  </si>
  <si>
    <t>Auditoría Financiera/ Cumplimiento al Ministerio de Industria y Comercio - Resolución CGR 1089/23 - Articulo 1° - Numeral 4.</t>
  </si>
  <si>
    <t>Informe Final. CGR Resolucion N° 1089_23.pdf</t>
  </si>
  <si>
    <r>
      <rPr>
        <b/>
        <u/>
        <sz val="12"/>
        <color rgb="FFFF0000"/>
        <rFont val="Garamond"/>
        <family val="1"/>
      </rPr>
      <t>En Ejecucion</t>
    </r>
    <r>
      <rPr>
        <sz val="12"/>
        <color theme="1"/>
        <rFont val="Garamond"/>
        <family val="1"/>
      </rPr>
      <t>. Auditoria de la Contraloria General de la República. Resolución CGR 593/24 - Numeral 20 - Fiscalizacion Especial Inmediata (FEI). Cumplimiento de la Ley N° 5414/2015 "De promocion de la disminucion del uso de plástico polietileno".</t>
    </r>
  </si>
  <si>
    <t>Nota CGR 3432_24. Comunicacion Inicio FEI.pdf</t>
  </si>
  <si>
    <r>
      <t xml:space="preserve">INFORMES EXTERNOS </t>
    </r>
    <r>
      <rPr>
        <b/>
        <sz val="12"/>
        <color rgb="FF7030A0"/>
        <rFont val="Garamond"/>
        <family val="1"/>
      </rPr>
      <t>Maranduhai Okapegua.</t>
    </r>
  </si>
  <si>
    <r>
      <t xml:space="preserve">Otros tipos de Auditoria.
</t>
    </r>
    <r>
      <rPr>
        <b/>
        <sz val="12"/>
        <color rgb="FF7030A0"/>
        <rFont val="Garamond"/>
        <family val="1"/>
      </rPr>
      <t>Ambueichagua Mañangapy.</t>
    </r>
  </si>
  <si>
    <t>DICTAMENES DE AUDITORIA</t>
  </si>
  <si>
    <t>08/2024.</t>
  </si>
  <si>
    <t>Dictamen de Auditoría Interna N° 08/2024 "Verificación de las Documentaciones respaldatorias de la solicitud de transferencias de recursos N° 77.986 - Fondo Fijo/Caja Chica".</t>
  </si>
  <si>
    <t>Dictamen N° 08_24. Caja Chica.pdf</t>
  </si>
  <si>
    <r>
      <t>Nro.</t>
    </r>
    <r>
      <rPr>
        <b/>
        <sz val="12"/>
        <color rgb="FF00B050"/>
        <rFont val="Garamond"/>
        <family val="1"/>
      </rPr>
      <t xml:space="preserve"> </t>
    </r>
    <r>
      <rPr>
        <b/>
        <sz val="12"/>
        <color rgb="FF7030A0"/>
        <rFont val="Garamond"/>
        <family val="1"/>
      </rPr>
      <t>Papapy</t>
    </r>
  </si>
  <si>
    <r>
      <t xml:space="preserve">Informe de referencia
</t>
    </r>
    <r>
      <rPr>
        <b/>
        <sz val="12"/>
        <color rgb="FF7030A0"/>
        <rFont val="Garamond"/>
        <family val="1"/>
      </rPr>
      <t>Marandu Tembiapo rehegua.</t>
    </r>
  </si>
  <si>
    <r>
      <t xml:space="preserve">Evidencia (Adjuntar Documento)
</t>
    </r>
    <r>
      <rPr>
        <b/>
        <sz val="12"/>
        <color rgb="FF7030A0"/>
        <rFont val="Garamond"/>
        <family val="1"/>
      </rPr>
      <t xml:space="preserve">Techaukapy (Embojoapy kuatiakuéra) </t>
    </r>
  </si>
  <si>
    <t>07/2024.</t>
  </si>
  <si>
    <t>Auditoría de Gestión a la Dirección General de Política Industrial.</t>
  </si>
  <si>
    <t>Nota S N°538/2024</t>
  </si>
  <si>
    <t>Plan de Mejoramiento. Resolucion CGR 1089_23 consolidado.pdf</t>
  </si>
  <si>
    <r>
      <t xml:space="preserve">8.2 Modelo Estándar de Control Interno para las Instituciones Públicas del Paraguay
</t>
    </r>
    <r>
      <rPr>
        <b/>
        <sz val="14"/>
        <color rgb="FF7030A0"/>
        <rFont val="Garamond"/>
        <family val="1"/>
      </rPr>
      <t>8.2 Paraguái Remimoĩmbykuéra Rembiapo Jesarekorãtee.</t>
    </r>
  </si>
  <si>
    <r>
      <t xml:space="preserve">Periodo -   </t>
    </r>
    <r>
      <rPr>
        <b/>
        <sz val="12"/>
        <color rgb="FF7030A0"/>
        <rFont val="Garamond"/>
        <family val="1"/>
      </rPr>
      <t>Ary'aty</t>
    </r>
  </si>
  <si>
    <r>
      <t xml:space="preserve">Calificación MECIP de la Contraloría General de la República (CGR)
</t>
    </r>
    <r>
      <rPr>
        <b/>
        <sz val="12"/>
        <color rgb="FF7030A0"/>
        <rFont val="Garamond"/>
        <family val="1"/>
      </rPr>
      <t xml:space="preserve">MECIP ohepyme'êva'ekue Contraloría General de la República (CGR) </t>
    </r>
  </si>
  <si>
    <t>Formalización de más de 850 personas físicas y jurídicas prestadoras de servicios, mediante el Registro de Prestadores de Servicios (REPSE).</t>
  </si>
  <si>
    <t>Promoción y difusión de la importancia del comercio de servicios para el desarrollo de la economía nacional y regional y del registro REPSE como herramienta que contribuye a la formalización del sector Servicios a nivel nacional, mediante las jornadas de capacitación sobre Comercio de Servicios y REPSE. Capacitación de más de 50 personas personas entre ellos prestadores de servicios, representantes de gremios privados, profesionales, docentes y estudiantes universitarios.</t>
  </si>
  <si>
    <t>En las reuniones de trabajo con referentes del sector Servicios se sentaron las bases para impulsar programas de formalización de prestadores de servicios relacionados al sector turístico local y desarrollo de capacitaciones.</t>
  </si>
  <si>
    <t xml:space="preserve">https://www.mic.gov.py/vue-2-0-nueva-automatizacion-para-tramites-de-exportacion/ </t>
  </si>
  <si>
    <t xml:space="preserve">https://www.mic.gov.py/mic-lidera-iniciativas-para-ampliar-la-inclusion-financiera-de-mipymes-y-emprendedores/ </t>
  </si>
  <si>
    <t xml:space="preserve">https://www.mic.gov.py/nueva-edicion-del-sello-de-integridad-con-el-compromiso-de-duplicar-participacion-de-las-mipymes/ </t>
  </si>
  <si>
    <t>https://www.mic.gov.py/gira-de-acompanamiento-a-mipymes-ganadoras-de-los-programas-de-apoyo-del-mic/</t>
  </si>
  <si>
    <t xml:space="preserve">https://www.mic.gov.py/exportaciones-bajo-certificado-de-origen-suman-mas-de-usd-780-millones-en-julio/ </t>
  </si>
  <si>
    <t xml:space="preserve">https://www.mic.gov.py/microempresa-innovara-su-produccion-mediante-el-programa-de-competitividad-del-mic/ </t>
  </si>
  <si>
    <t xml:space="preserve">https://www.mic.gov.py/exportaciones-bajo-certificado-de-origen-suman-usd-902-millones-en-agosto/ </t>
  </si>
  <si>
    <t>https://www.mic.gov.py/culmina-mesa-de-trabajo-para-la-reglamentacion-de-la-ley-de-resina-reciclada-liderada-por-el-mic/</t>
  </si>
  <si>
    <t xml:space="preserve">https://www.mic.gov.py/impulsan-modelo-incucae-en-encarnacion-y-hohenau-para-fortalecer-el-ecosistema-emprendedor/ </t>
  </si>
  <si>
    <t xml:space="preserve">https://www.mic.gov.py/registran-mas-de-100-prestadores-de-servicios-nuevos-en-julio/ </t>
  </si>
  <si>
    <t>https://www.mic.gov.py/repse-101-prestadores-de-servicios-nuevos-fueron-registrados-en-agosto/</t>
  </si>
  <si>
    <t xml:space="preserve">https://www.mic.gov.py/industrias-maquiladoras-generan-mas-de-28-100-puestos-laborales-y-sus-exportaciones-alcanzan-los-usd-718-millones/ </t>
  </si>
  <si>
    <t xml:space="preserve">https://www.mic.gov.py/union-publico-privada-para-impulsar-la-electromovilidad-en-paraguay/ </t>
  </si>
  <si>
    <t>https://www.mic.gov.py/combustible-almacenamiento-de-granos-y-productos-de-alimentos-como-principales-inversiones-bajo-60-90/</t>
  </si>
  <si>
    <t xml:space="preserve">https://www.mic.gov.py/alianzas-estrategicas-para-potenciar-el-emprendedurismo-paraguayo/ </t>
  </si>
  <si>
    <t xml:space="preserve">https://www.mic.gov.py/paraguay-y-taiwan-renuevan-cooperacion-para-el-desarrollo-y-fortalecimiento-de-la-mipymes/ </t>
  </si>
  <si>
    <t>Matriz de información mínima para tercer informe de Rendición de Cuentas al Ciudadano MIC-2024, con los títulos traducidos al idioma guaraní..</t>
  </si>
  <si>
    <t>Através del Acta N°03/2024, el Comité de Rendición de Cuentas al Ciudadano aprobó la utilización de la MATRIZ DE INFORMACIÓN MINIMA PARA INFORME DE RENDICIÓN DE CUENTAS AL CIUDADANO - MIC-2024, con los títulos traducidos al idioma guaraní.</t>
  </si>
  <si>
    <t>Se encuentra previsto para el último trimestre del presente ejercicio fiscal la aplicación del cuestionario de la herramienta The Integrity App para los funcionarios del MIC. Se ha registrado una respuesta en el mes de julio de 2024, con un resultado global del 66,67%.</t>
  </si>
  <si>
    <t>1,95 ( Aun el MIC no acuso recibo de la última evaluación)</t>
  </si>
  <si>
    <t>Pendiente - Vencimiento de Publicación (22/10/2024)</t>
  </si>
  <si>
    <t>DATOS JULIO - AGOST - SEPT</t>
  </si>
  <si>
    <t>Evidencias RCC - DGC 2024</t>
  </si>
  <si>
    <r>
      <rPr>
        <b/>
        <sz val="12"/>
        <rFont val="Garamond"/>
        <family val="1"/>
      </rPr>
      <t>700</t>
    </r>
    <r>
      <rPr>
        <sz val="12"/>
        <rFont val="Garamond"/>
        <family val="1"/>
      </rPr>
      <t xml:space="preserve"> prestadores de servicios formalizados</t>
    </r>
  </si>
  <si>
    <r>
      <rPr>
        <b/>
        <sz val="14"/>
        <rFont val="Garamond"/>
        <family val="1"/>
      </rPr>
      <t>322</t>
    </r>
    <r>
      <rPr>
        <sz val="12"/>
        <rFont val="Garamond"/>
        <family val="1"/>
      </rPr>
      <t xml:space="preserve"> nuevos registros
</t>
    </r>
    <r>
      <rPr>
        <b/>
        <sz val="14"/>
        <rFont val="Garamond"/>
        <family val="1"/>
      </rPr>
      <t xml:space="preserve">553 </t>
    </r>
    <r>
      <rPr>
        <sz val="12"/>
        <rFont val="Garamond"/>
        <family val="1"/>
      </rPr>
      <t>registros renovados</t>
    </r>
  </si>
  <si>
    <r>
      <rPr>
        <b/>
        <sz val="12"/>
        <rFont val="Garamond"/>
        <family val="1"/>
      </rPr>
      <t>4</t>
    </r>
    <r>
      <rPr>
        <sz val="12"/>
        <rFont val="Garamond"/>
        <family val="1"/>
      </rPr>
      <t xml:space="preserve"> reuniones</t>
    </r>
  </si>
  <si>
    <r>
      <rPr>
        <b/>
        <sz val="14"/>
        <rFont val="Garamond"/>
        <family val="1"/>
      </rPr>
      <t xml:space="preserve">10 </t>
    </r>
    <r>
      <rPr>
        <sz val="12"/>
        <rFont val="Garamond"/>
        <family val="1"/>
      </rPr>
      <t>reuniones</t>
    </r>
  </si>
  <si>
    <r>
      <rPr>
        <b/>
        <sz val="12"/>
        <rFont val="Garamond"/>
        <family val="1"/>
      </rPr>
      <t>150</t>
    </r>
    <r>
      <rPr>
        <sz val="12"/>
        <rFont val="Garamond"/>
        <family val="1"/>
      </rPr>
      <t xml:space="preserve"> personas capacitadas</t>
    </r>
  </si>
  <si>
    <r>
      <rPr>
        <b/>
        <sz val="14"/>
        <rFont val="Garamond"/>
        <family val="1"/>
      </rPr>
      <t>50</t>
    </r>
    <r>
      <rPr>
        <sz val="12"/>
        <rFont val="Garamond"/>
        <family val="1"/>
      </rPr>
      <t xml:space="preserve"> personas capacitadas</t>
    </r>
  </si>
  <si>
    <t>Licencias previas de importacion</t>
  </si>
  <si>
    <t>Controlar el ingreso de ciertos productos al país para asegurar el cumplimiento de normativas.</t>
  </si>
  <si>
    <t>Sector Comercial Importadores</t>
  </si>
  <si>
    <r>
      <t xml:space="preserve">Planes de Mejoramiento elaborados en el Trimestre.
</t>
    </r>
    <r>
      <rPr>
        <b/>
        <sz val="12"/>
        <color rgb="FF7030A0"/>
        <rFont val="Garamond"/>
        <family val="1"/>
      </rPr>
      <t>Tembiapoporãrã oñembosako'íva mbohapy jasýpe.</t>
    </r>
  </si>
  <si>
    <t>Plan de Mejoramiento. Informe N° 07.2024 - Direccion General de Politica Industrial.pdf</t>
  </si>
  <si>
    <t>https://www.mic.gov.py/</t>
  </si>
  <si>
    <t>https://www.mic.gov.py/sala-de-prensa/</t>
  </si>
  <si>
    <t>https://drive.google.com/drive/folders/19YpWD6jh-lYY0YgzlTLBG1dp_uMRxcWC</t>
  </si>
  <si>
    <t>https://www.mic.gov.py/noticias/</t>
  </si>
  <si>
    <r>
      <t xml:space="preserve">9- DESCRIPCIÓN CUALITATIVA DE LOGROS ALCANZADOS.
</t>
    </r>
    <r>
      <rPr>
        <b/>
        <sz val="14"/>
        <color rgb="FF7030A0"/>
        <rFont val="Garamond"/>
        <family val="1"/>
      </rPr>
      <t>9- MBA'EPORÃ OJEHUPYTYVA'EKUE ÑEMYESAKÃ .</t>
    </r>
  </si>
  <si>
    <t>https://www.youtube.com/@mictubeoficial</t>
  </si>
  <si>
    <t xml:space="preserve">               Coordinación General</t>
  </si>
  <si>
    <t xml:space="preserve">        Ministerio de Industria y Comercio</t>
  </si>
  <si>
    <t xml:space="preserve">              Mónica R.Moreno 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</si>
</sst>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 #,##0_ ;_ * \-#,##0_ ;_ * &quot;-&quot;_ ;_ @_ "/>
    <numFmt numFmtId="164" formatCode="0;[Red]0"/>
  </numFmts>
  <fonts count="68">
    <font>
      <sz val="11"/>
      <color theme="1"/>
      <name val="Calibri"/>
      <charset val="134"/>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Calibri"/>
      <family val="2"/>
      <scheme val="minor"/>
    </font>
    <font>
      <b/>
      <u/>
      <sz val="14"/>
      <name val="Garamond"/>
      <family val="1"/>
    </font>
    <font>
      <sz val="11"/>
      <color theme="1"/>
      <name val="Garamond"/>
      <family val="1"/>
    </font>
    <font>
      <b/>
      <u/>
      <sz val="14"/>
      <color theme="1"/>
      <name val="Garamond"/>
      <family val="1"/>
    </font>
    <font>
      <sz val="12"/>
      <color theme="1"/>
      <name val="Garamond"/>
      <family val="1"/>
    </font>
    <font>
      <b/>
      <sz val="14"/>
      <color theme="1"/>
      <name val="Garamond"/>
      <family val="1"/>
    </font>
    <font>
      <b/>
      <sz val="12"/>
      <color theme="1"/>
      <name val="Garamond"/>
      <family val="1"/>
    </font>
    <font>
      <b/>
      <sz val="11"/>
      <color theme="1"/>
      <name val="Garamond"/>
      <family val="1"/>
    </font>
    <font>
      <b/>
      <u/>
      <sz val="13"/>
      <color theme="1"/>
      <name val="Garamond"/>
      <family val="1"/>
    </font>
    <font>
      <u/>
      <sz val="11"/>
      <color theme="10"/>
      <name val="Calibri"/>
      <family val="2"/>
      <scheme val="minor"/>
    </font>
    <font>
      <u/>
      <sz val="11"/>
      <color theme="10"/>
      <name val="Calibri"/>
      <family val="2"/>
      <scheme val="minor"/>
    </font>
    <font>
      <u/>
      <sz val="11"/>
      <color theme="10"/>
      <name val="Garamond"/>
      <family val="1"/>
    </font>
    <font>
      <b/>
      <sz val="12"/>
      <name val="Garamond"/>
      <family val="1"/>
    </font>
    <font>
      <sz val="11"/>
      <name val="Garamond"/>
      <family val="1"/>
    </font>
    <font>
      <sz val="12"/>
      <name val="Garamond"/>
      <family val="1"/>
    </font>
    <font>
      <b/>
      <sz val="12"/>
      <color rgb="FF000000"/>
      <name val="Garamond"/>
      <family val="1"/>
    </font>
    <font>
      <sz val="12"/>
      <color rgb="FF000000"/>
      <name val="Garamond"/>
      <family val="1"/>
    </font>
    <font>
      <b/>
      <u/>
      <sz val="18"/>
      <name val="Garamond"/>
      <family val="1"/>
    </font>
    <font>
      <b/>
      <sz val="18"/>
      <color theme="1"/>
      <name val="Garamond"/>
      <family val="1"/>
    </font>
    <font>
      <b/>
      <sz val="12"/>
      <color rgb="FF00B050"/>
      <name val="Garamond"/>
      <family val="1"/>
    </font>
    <font>
      <sz val="12"/>
      <color rgb="FF00B050"/>
      <name val="Garamond"/>
      <family val="1"/>
    </font>
    <font>
      <b/>
      <u/>
      <sz val="18"/>
      <color rgb="FF7030A0"/>
      <name val="Garamond"/>
      <family val="1"/>
    </font>
    <font>
      <b/>
      <sz val="14"/>
      <color rgb="FF7030A0"/>
      <name val="Garamond"/>
      <family val="1"/>
    </font>
    <font>
      <b/>
      <sz val="12"/>
      <color rgb="FFFF0000"/>
      <name val="Garamond"/>
      <family val="1"/>
    </font>
    <font>
      <b/>
      <u/>
      <sz val="10"/>
      <color theme="1"/>
      <name val="Garamond"/>
      <family val="1"/>
    </font>
    <font>
      <b/>
      <u/>
      <sz val="14"/>
      <color rgb="FF7030A0"/>
      <name val="Garamond"/>
      <family val="1"/>
    </font>
    <font>
      <b/>
      <sz val="12"/>
      <color rgb="FF7030A0"/>
      <name val="Garamond"/>
      <family val="1"/>
    </font>
    <font>
      <sz val="12"/>
      <color rgb="FF7030A0"/>
      <name val="Garamond"/>
      <family val="1"/>
    </font>
    <font>
      <b/>
      <sz val="14.15"/>
      <color rgb="FF7030A0"/>
      <name val="Garamond"/>
      <family val="1"/>
    </font>
    <font>
      <b/>
      <sz val="14.3"/>
      <color rgb="FF7030A0"/>
      <name val="Garamond"/>
      <family val="1"/>
    </font>
    <font>
      <sz val="12.1"/>
      <color rgb="FF7030A0"/>
      <name val="Garamond"/>
      <family val="1"/>
    </font>
    <font>
      <sz val="12.3"/>
      <color rgb="FF7030A0"/>
      <name val="Garamond"/>
      <family val="1"/>
    </font>
    <font>
      <sz val="12.2"/>
      <color rgb="FF7030A0"/>
      <name val="Garamond"/>
      <family val="1"/>
    </font>
    <font>
      <b/>
      <sz val="18"/>
      <color rgb="FF7030A0"/>
      <name val="Garamond"/>
      <family val="1"/>
    </font>
    <font>
      <u/>
      <sz val="12"/>
      <color theme="10"/>
      <name val="Garamond"/>
      <family val="1"/>
    </font>
    <font>
      <b/>
      <sz val="14"/>
      <name val="Garamond"/>
      <family val="1"/>
    </font>
    <font>
      <u/>
      <sz val="12"/>
      <color theme="1"/>
      <name val="Garamond"/>
      <family val="1"/>
    </font>
    <font>
      <sz val="11"/>
      <color theme="1"/>
      <name val="Calibri"/>
      <family val="2"/>
      <scheme val="minor"/>
    </font>
    <font>
      <u/>
      <sz val="11"/>
      <color rgb="FF0563C1"/>
      <name val="Calibri"/>
      <family val="2"/>
    </font>
    <font>
      <sz val="11"/>
      <name val="Calibri"/>
      <family val="2"/>
    </font>
    <font>
      <u/>
      <sz val="11"/>
      <color theme="10"/>
      <name val="Calibri"/>
      <family val="2"/>
      <charset val="134"/>
      <scheme val="minor"/>
    </font>
    <font>
      <sz val="11"/>
      <color rgb="FF000000"/>
      <name val="Calibri"/>
      <family val="2"/>
    </font>
    <font>
      <b/>
      <u/>
      <sz val="11"/>
      <color rgb="FF000000"/>
      <name val="Calibri"/>
      <family val="2"/>
    </font>
    <font>
      <b/>
      <u/>
      <sz val="11"/>
      <color rgb="FF0563C1"/>
      <name val="Calibri"/>
      <family val="2"/>
    </font>
    <font>
      <sz val="11"/>
      <color rgb="FF000000"/>
      <name val="Garamond"/>
      <family val="1"/>
    </font>
    <font>
      <b/>
      <sz val="12"/>
      <color theme="10"/>
      <name val="Garamond"/>
      <family val="1"/>
    </font>
    <font>
      <sz val="12"/>
      <color theme="10"/>
      <name val="Garamond"/>
      <family val="1"/>
    </font>
    <font>
      <b/>
      <u/>
      <sz val="12"/>
      <color theme="1"/>
      <name val="Garamond"/>
      <family val="1"/>
    </font>
    <font>
      <b/>
      <u/>
      <sz val="12"/>
      <color rgb="FF7030A0"/>
      <name val="Garamond"/>
      <family val="1"/>
    </font>
    <font>
      <u/>
      <sz val="11"/>
      <name val="Garamond"/>
      <family val="1"/>
    </font>
    <font>
      <b/>
      <sz val="11.2"/>
      <color rgb="FF7030A0"/>
      <name val="Garamond"/>
      <family val="1"/>
    </font>
    <font>
      <b/>
      <sz val="14"/>
      <color rgb="FF00B050"/>
      <name val="Garamond"/>
      <family val="1"/>
    </font>
    <font>
      <b/>
      <sz val="13"/>
      <color theme="1"/>
      <name val="Garamond"/>
      <family val="1"/>
    </font>
    <font>
      <b/>
      <sz val="13"/>
      <color rgb="FF7030A0"/>
      <name val="Garamond"/>
      <family val="1"/>
    </font>
    <font>
      <b/>
      <sz val="9.6"/>
      <color rgb="FF7030A0"/>
      <name val="Garamond"/>
      <family val="1"/>
    </font>
    <font>
      <b/>
      <sz val="11"/>
      <color rgb="FF7030A0"/>
      <name val="Garamond"/>
      <family val="1"/>
    </font>
    <font>
      <sz val="14"/>
      <color theme="1"/>
      <name val="Garamond"/>
      <family val="1"/>
    </font>
    <font>
      <b/>
      <u/>
      <sz val="12"/>
      <color rgb="FFFF0000"/>
      <name val="Garamond"/>
      <family val="1"/>
    </font>
    <font>
      <sz val="14"/>
      <name val="Calibri"/>
      <family val="2"/>
      <scheme val="minor"/>
    </font>
    <font>
      <b/>
      <sz val="14"/>
      <name val="Calibri"/>
      <family val="2"/>
      <scheme val="minor"/>
    </font>
    <font>
      <u/>
      <sz val="11"/>
      <name val="Calibri"/>
      <family val="2"/>
      <scheme val="minor"/>
    </font>
    <font>
      <sz val="11"/>
      <name val="Calibri"/>
      <family val="2"/>
      <scheme val="minor"/>
    </font>
  </fonts>
  <fills count="16">
    <fill>
      <patternFill patternType="none"/>
    </fill>
    <fill>
      <patternFill patternType="gray125"/>
    </fill>
    <fill>
      <patternFill patternType="solid">
        <fgColor theme="5" tint="0.39997558519241921"/>
        <bgColor indexed="64"/>
      </patternFill>
    </fill>
    <fill>
      <patternFill patternType="solid">
        <fgColor theme="0"/>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79998168889431442"/>
        <bgColor indexed="64"/>
      </patternFill>
    </fill>
    <fill>
      <patternFill patternType="solid">
        <fgColor theme="9" tint="0.39997558519241921"/>
        <bgColor indexed="64"/>
      </patternFill>
    </fill>
    <fill>
      <patternFill patternType="solid">
        <fgColor theme="7" tint="0.79998168889431442"/>
        <bgColor rgb="FF000000"/>
      </patternFill>
    </fill>
    <fill>
      <patternFill patternType="solid">
        <fgColor theme="7" tint="0.79998168889431442"/>
        <bgColor rgb="FFFEF2CB"/>
      </patternFill>
    </fill>
    <fill>
      <patternFill patternType="solid">
        <fgColor rgb="FFFEF2CB"/>
        <bgColor rgb="FFFEF2CB"/>
      </patternFill>
    </fill>
    <fill>
      <patternFill patternType="solid">
        <fgColor theme="5" tint="-0.249977111117893"/>
        <bgColor indexed="64"/>
      </patternFill>
    </fill>
    <fill>
      <patternFill patternType="solid">
        <fgColor theme="6" tint="0.39997558519241921"/>
        <bgColor indexed="64"/>
      </patternFill>
    </fill>
    <fill>
      <patternFill patternType="solid">
        <fgColor rgb="FFFFF2CC"/>
        <bgColor rgb="FF000000"/>
      </patternFill>
    </fill>
    <fill>
      <patternFill patternType="solid">
        <fgColor rgb="FFFFF2CC"/>
        <bgColor rgb="FFFFF2CC"/>
      </patternFill>
    </fill>
    <fill>
      <patternFill patternType="solid">
        <fgColor theme="5" tint="0.39997558519241921"/>
        <bgColor rgb="FF000000"/>
      </patternFill>
    </fill>
  </fills>
  <borders count="31">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bottom style="thin">
        <color auto="1"/>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rgb="FF000000"/>
      </left>
      <right style="thin">
        <color rgb="FF000000"/>
      </right>
      <top style="thin">
        <color rgb="FF000000"/>
      </top>
      <bottom style="thin">
        <color rgb="FF000000"/>
      </bottom>
      <diagonal/>
    </border>
    <border>
      <left/>
      <right style="thin">
        <color indexed="64"/>
      </right>
      <top/>
      <bottom style="thin">
        <color indexed="64"/>
      </bottom>
      <diagonal/>
    </border>
    <border>
      <left/>
      <right/>
      <top style="thin">
        <color auto="1"/>
      </top>
      <bottom/>
      <diagonal/>
    </border>
    <border>
      <left style="thin">
        <color auto="1"/>
      </left>
      <right/>
      <top/>
      <bottom/>
      <diagonal/>
    </border>
    <border>
      <left style="thin">
        <color auto="1"/>
      </left>
      <right/>
      <top/>
      <bottom style="thin">
        <color auto="1"/>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right style="thin">
        <color auto="1"/>
      </right>
      <top/>
      <bottom/>
      <diagonal/>
    </border>
    <border>
      <left style="thin">
        <color auto="1"/>
      </left>
      <right style="thin">
        <color auto="1"/>
      </right>
      <top style="medium">
        <color indexed="64"/>
      </top>
      <bottom/>
      <diagonal/>
    </border>
    <border>
      <left style="thin">
        <color auto="1"/>
      </left>
      <right style="thin">
        <color auto="1"/>
      </right>
      <top/>
      <bottom style="thin">
        <color rgb="FF000000"/>
      </bottom>
      <diagonal/>
    </border>
    <border>
      <left style="thin">
        <color rgb="FF000000"/>
      </left>
      <right style="thin">
        <color rgb="FF000000"/>
      </right>
      <top style="thin">
        <color rgb="FF000000"/>
      </top>
      <bottom/>
      <diagonal/>
    </border>
    <border>
      <left style="thin">
        <color rgb="FF000000"/>
      </left>
      <right/>
      <top/>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
      <left style="thin">
        <color rgb="FF000000"/>
      </left>
      <right style="thin">
        <color rgb="FF000000"/>
      </right>
      <top/>
      <bottom/>
      <diagonal/>
    </border>
    <border>
      <left style="thin">
        <color rgb="FF000000"/>
      </left>
      <right/>
      <top style="thin">
        <color rgb="FF000000"/>
      </top>
      <bottom/>
      <diagonal/>
    </border>
    <border>
      <left/>
      <right/>
      <top/>
      <bottom style="thin">
        <color rgb="FF000000"/>
      </bottom>
      <diagonal/>
    </border>
    <border diagonalDown="1">
      <left style="thin">
        <color auto="1"/>
      </left>
      <right style="thin">
        <color auto="1"/>
      </right>
      <top style="thin">
        <color auto="1"/>
      </top>
      <bottom style="thin">
        <color auto="1"/>
      </bottom>
      <diagonal style="thin">
        <color auto="1"/>
      </diagonal>
    </border>
    <border>
      <left/>
      <right style="thin">
        <color auto="1"/>
      </right>
      <top style="thin">
        <color rgb="FF000000"/>
      </top>
      <bottom style="thin">
        <color rgb="FF000000"/>
      </bottom>
      <diagonal/>
    </border>
  </borders>
  <cellStyleXfs count="114">
    <xf numFmtId="0" fontId="0" fillId="0" borderId="0">
      <alignment vertical="center"/>
    </xf>
    <xf numFmtId="0" fontId="15" fillId="0" borderId="0" applyNumberFormat="0" applyFill="0" applyBorder="0" applyAlignment="0" applyProtection="0">
      <alignment vertical="center"/>
    </xf>
    <xf numFmtId="0" fontId="5" fillId="0" borderId="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9" fontId="5"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0" fontId="15" fillId="0" borderId="0" applyNumberFormat="0" applyFill="0" applyBorder="0" applyAlignment="0" applyProtection="0">
      <alignment vertical="center"/>
    </xf>
    <xf numFmtId="0" fontId="15" fillId="0" borderId="0" applyNumberFormat="0" applyFill="0" applyBorder="0" applyAlignment="0" applyProtection="0">
      <alignment vertical="center"/>
    </xf>
    <xf numFmtId="9" fontId="4"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0" fontId="2" fillId="0" borderId="0">
      <alignment vertical="center"/>
    </xf>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0" fontId="2" fillId="0" borderId="0">
      <alignment vertical="center"/>
    </xf>
    <xf numFmtId="0" fontId="2" fillId="0" borderId="0">
      <alignment vertical="center"/>
    </xf>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0" fontId="2" fillId="0" borderId="0">
      <alignment vertical="center"/>
    </xf>
    <xf numFmtId="0" fontId="2" fillId="0" borderId="0">
      <alignment vertical="center"/>
    </xf>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0" fontId="2" fillId="0" borderId="0">
      <alignment vertical="center"/>
    </xf>
    <xf numFmtId="0" fontId="2" fillId="0" borderId="0">
      <alignment vertical="center"/>
    </xf>
    <xf numFmtId="41" fontId="2" fillId="0" borderId="0" applyFont="0" applyFill="0" applyBorder="0" applyAlignment="0" applyProtection="0"/>
    <xf numFmtId="9" fontId="43" fillId="0" borderId="0" applyFont="0" applyFill="0" applyBorder="0" applyAlignment="0" applyProtection="0"/>
    <xf numFmtId="41" fontId="43" fillId="0" borderId="0" applyFont="0" applyFill="0" applyBorder="0" applyAlignment="0" applyProtection="0"/>
    <xf numFmtId="0" fontId="1" fillId="0" borderId="0">
      <alignment vertical="center"/>
    </xf>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41"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41"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cellStyleXfs>
  <cellXfs count="485">
    <xf numFmtId="0" fontId="0" fillId="0" borderId="0" xfId="0">
      <alignment vertical="center"/>
    </xf>
    <xf numFmtId="0" fontId="8" fillId="0" borderId="0" xfId="0" applyFont="1">
      <alignment vertical="center"/>
    </xf>
    <xf numFmtId="0" fontId="13" fillId="0" borderId="0" xfId="0" applyFont="1">
      <alignment vertical="center"/>
    </xf>
    <xf numFmtId="0" fontId="10" fillId="6" borderId="1" xfId="0" applyFont="1" applyFill="1" applyBorder="1" applyAlignment="1">
      <alignment horizontal="center" vertical="center"/>
    </xf>
    <xf numFmtId="0" fontId="12" fillId="2" borderId="1" xfId="0" applyFont="1" applyFill="1" applyBorder="1" applyAlignment="1">
      <alignment horizontal="center" vertical="center" wrapText="1"/>
    </xf>
    <xf numFmtId="0" fontId="10" fillId="6" borderId="1" xfId="0" applyFont="1" applyFill="1" applyBorder="1" applyAlignment="1">
      <alignment horizontal="center" vertical="center" wrapText="1"/>
    </xf>
    <xf numFmtId="0" fontId="10" fillId="0" borderId="0" xfId="0" applyFont="1">
      <alignment vertical="center"/>
    </xf>
    <xf numFmtId="0" fontId="20" fillId="6" borderId="1" xfId="0" applyFont="1" applyFill="1" applyBorder="1" applyAlignment="1">
      <alignment vertical="center" wrapText="1"/>
    </xf>
    <xf numFmtId="0" fontId="20" fillId="9" borderId="11" xfId="0" applyFont="1" applyFill="1" applyBorder="1" applyAlignment="1">
      <alignment horizontal="center" vertical="center" wrapText="1"/>
    </xf>
    <xf numFmtId="14" fontId="10" fillId="6" borderId="1" xfId="0" applyNumberFormat="1" applyFont="1" applyFill="1" applyBorder="1" applyAlignment="1">
      <alignment horizontal="center" vertical="center" wrapText="1"/>
    </xf>
    <xf numFmtId="3" fontId="10" fillId="6" borderId="1" xfId="0" applyNumberFormat="1" applyFont="1" applyFill="1" applyBorder="1" applyAlignment="1">
      <alignment horizontal="center" vertical="center" wrapText="1"/>
    </xf>
    <xf numFmtId="0" fontId="20" fillId="6" borderId="1" xfId="2" applyFont="1" applyFill="1" applyBorder="1" applyAlignment="1">
      <alignment horizontal="left" vertical="center" wrapText="1"/>
    </xf>
    <xf numFmtId="0" fontId="18" fillId="12" borderId="1" xfId="0" applyFont="1" applyFill="1" applyBorder="1" applyAlignment="1">
      <alignment horizontal="center" vertical="top" wrapText="1"/>
    </xf>
    <xf numFmtId="0" fontId="10" fillId="6" borderId="1" xfId="0" applyFont="1" applyFill="1" applyBorder="1" applyAlignment="1">
      <alignment horizontal="center" vertical="top" wrapText="1"/>
    </xf>
    <xf numFmtId="0" fontId="12" fillId="7" borderId="1" xfId="0" applyFont="1" applyFill="1" applyBorder="1" applyAlignment="1">
      <alignment horizontal="center" vertical="center" wrapText="1"/>
    </xf>
    <xf numFmtId="0" fontId="12" fillId="7" borderId="1" xfId="0" applyFont="1" applyFill="1" applyBorder="1" applyAlignment="1">
      <alignment horizontal="center" vertical="top" wrapText="1"/>
    </xf>
    <xf numFmtId="0" fontId="10" fillId="6" borderId="1" xfId="0" applyFont="1" applyFill="1" applyBorder="1" applyAlignment="1">
      <alignment horizontal="left" vertical="center" wrapText="1"/>
    </xf>
    <xf numFmtId="0" fontId="20" fillId="6" borderId="1" xfId="0" applyFont="1" applyFill="1" applyBorder="1" applyAlignment="1">
      <alignment horizontal="center" vertical="center" wrapText="1"/>
    </xf>
    <xf numFmtId="9" fontId="10" fillId="6" borderId="1" xfId="34" applyFont="1" applyFill="1" applyBorder="1" applyAlignment="1">
      <alignment horizontal="center" vertical="center"/>
    </xf>
    <xf numFmtId="0" fontId="15" fillId="6" borderId="3" xfId="1" applyFill="1" applyBorder="1" applyAlignment="1">
      <alignment horizontal="center" vertical="center" wrapText="1"/>
    </xf>
    <xf numFmtId="0" fontId="40" fillId="6" borderId="1" xfId="1" applyFont="1" applyFill="1" applyBorder="1" applyAlignment="1">
      <alignment vertical="center" wrapText="1"/>
    </xf>
    <xf numFmtId="0" fontId="10" fillId="6" borderId="1" xfId="0" applyFont="1" applyFill="1" applyBorder="1" applyAlignment="1">
      <alignment vertical="center" wrapText="1"/>
    </xf>
    <xf numFmtId="0" fontId="20" fillId="9" borderId="11" xfId="0" applyFont="1" applyFill="1" applyBorder="1" applyAlignment="1">
      <alignment horizontal="left" vertical="center" wrapText="1"/>
    </xf>
    <xf numFmtId="9" fontId="20" fillId="9" borderId="11" xfId="5" applyFont="1" applyFill="1" applyBorder="1" applyAlignment="1">
      <alignment horizontal="center" vertical="center" wrapText="1"/>
    </xf>
    <xf numFmtId="0" fontId="10" fillId="10" borderId="11" xfId="0" applyFont="1" applyFill="1" applyBorder="1" applyAlignment="1">
      <alignment horizontal="center" vertical="center" wrapText="1"/>
    </xf>
    <xf numFmtId="1" fontId="10" fillId="10" borderId="11" xfId="0" applyNumberFormat="1" applyFont="1" applyFill="1" applyBorder="1" applyAlignment="1">
      <alignment horizontal="center" vertical="center" wrapText="1"/>
    </xf>
    <xf numFmtId="0" fontId="10" fillId="10" borderId="22" xfId="0" applyFont="1" applyFill="1" applyBorder="1" applyAlignment="1">
      <alignment horizontal="center" vertical="center" wrapText="1"/>
    </xf>
    <xf numFmtId="1" fontId="10" fillId="10" borderId="22" xfId="0" applyNumberFormat="1" applyFont="1" applyFill="1" applyBorder="1" applyAlignment="1">
      <alignment horizontal="center" vertical="center" wrapText="1"/>
    </xf>
    <xf numFmtId="0" fontId="22" fillId="8" borderId="1" xfId="0" applyFont="1" applyFill="1" applyBorder="1" applyAlignment="1">
      <alignment horizontal="center" vertical="center" wrapText="1"/>
    </xf>
    <xf numFmtId="9" fontId="22" fillId="8" borderId="1" xfId="100" applyFont="1" applyFill="1" applyBorder="1" applyAlignment="1">
      <alignment horizontal="center" vertical="center" wrapText="1"/>
    </xf>
    <xf numFmtId="0" fontId="20" fillId="6" borderId="8" xfId="0" applyFont="1" applyFill="1" applyBorder="1" applyAlignment="1">
      <alignment horizontal="left" vertical="center" wrapText="1"/>
    </xf>
    <xf numFmtId="0" fontId="20" fillId="6" borderId="9" xfId="0" applyFont="1" applyFill="1" applyBorder="1" applyAlignment="1">
      <alignment vertical="center" wrapText="1"/>
    </xf>
    <xf numFmtId="0" fontId="10" fillId="6" borderId="2" xfId="0" applyFont="1" applyFill="1" applyBorder="1" applyAlignment="1">
      <alignment horizontal="center" vertical="center" wrapText="1"/>
    </xf>
    <xf numFmtId="0" fontId="40" fillId="6" borderId="1" xfId="1" applyFont="1" applyFill="1" applyBorder="1" applyAlignment="1">
      <alignment horizontal="center" vertical="center" wrapText="1"/>
    </xf>
    <xf numFmtId="0" fontId="10" fillId="6" borderId="3" xfId="0" applyFont="1" applyFill="1" applyBorder="1" applyAlignment="1">
      <alignment horizontal="center" vertical="center" wrapText="1"/>
    </xf>
    <xf numFmtId="0" fontId="10" fillId="6" borderId="12" xfId="0" applyFont="1" applyFill="1" applyBorder="1" applyAlignment="1">
      <alignment horizontal="center" vertical="center" wrapText="1"/>
    </xf>
    <xf numFmtId="0" fontId="10" fillId="6" borderId="2" xfId="0" applyFont="1" applyFill="1" applyBorder="1" applyAlignment="1">
      <alignment horizontal="left" vertical="center" wrapText="1"/>
    </xf>
    <xf numFmtId="10" fontId="10" fillId="6" borderId="1" xfId="34" applyNumberFormat="1" applyFont="1" applyFill="1" applyBorder="1" applyAlignment="1">
      <alignment vertical="center" wrapText="1"/>
    </xf>
    <xf numFmtId="0" fontId="8" fillId="3" borderId="0" xfId="0" applyFont="1" applyFill="1">
      <alignment vertical="center"/>
    </xf>
    <xf numFmtId="0" fontId="44" fillId="13" borderId="3" xfId="0" applyFont="1" applyFill="1" applyBorder="1" applyAlignment="1">
      <alignment vertical="center" wrapText="1"/>
    </xf>
    <xf numFmtId="0" fontId="22" fillId="13" borderId="1" xfId="0" applyFont="1" applyFill="1" applyBorder="1" applyAlignment="1">
      <alignment horizontal="left" vertical="center" wrapText="1"/>
    </xf>
    <xf numFmtId="0" fontId="22" fillId="13" borderId="1" xfId="0" applyFont="1" applyFill="1" applyBorder="1" applyAlignment="1">
      <alignment horizontal="center" vertical="center" wrapText="1"/>
    </xf>
    <xf numFmtId="0" fontId="44" fillId="0" borderId="0" xfId="0" applyFont="1" applyAlignment="1">
      <alignment vertical="center" wrapText="1"/>
    </xf>
    <xf numFmtId="0" fontId="22" fillId="13" borderId="9" xfId="0" applyFont="1" applyFill="1" applyBorder="1" applyAlignment="1">
      <alignment vertical="center" wrapText="1"/>
    </xf>
    <xf numFmtId="0" fontId="22" fillId="13" borderId="7" xfId="0" applyFont="1" applyFill="1" applyBorder="1" applyAlignment="1">
      <alignment vertical="center" wrapText="1"/>
    </xf>
    <xf numFmtId="9" fontId="22" fillId="13" borderId="7" xfId="0" applyNumberFormat="1" applyFont="1" applyFill="1" applyBorder="1" applyAlignment="1">
      <alignment horizontal="center" vertical="center"/>
    </xf>
    <xf numFmtId="0" fontId="22" fillId="13" borderId="1" xfId="0" applyFont="1" applyFill="1" applyBorder="1" applyAlignment="1">
      <alignment vertical="center" wrapText="1"/>
    </xf>
    <xf numFmtId="9" fontId="45" fillId="6" borderId="17" xfId="0" applyNumberFormat="1" applyFont="1" applyFill="1" applyBorder="1" applyAlignment="1">
      <alignment horizontal="center" vertical="center" wrapText="1"/>
    </xf>
    <xf numFmtId="0" fontId="46" fillId="6" borderId="1" xfId="1" applyFont="1" applyFill="1" applyBorder="1" applyAlignment="1">
      <alignment vertical="center" wrapText="1"/>
    </xf>
    <xf numFmtId="0" fontId="47" fillId="6" borderId="11" xfId="0" applyFont="1" applyFill="1" applyBorder="1" applyAlignment="1">
      <alignment vertical="center" wrapText="1"/>
    </xf>
    <xf numFmtId="0" fontId="47" fillId="6" borderId="17" xfId="0" applyFont="1" applyFill="1" applyBorder="1" applyAlignment="1">
      <alignment vertical="center" wrapText="1"/>
    </xf>
    <xf numFmtId="0" fontId="45" fillId="6" borderId="17" xfId="0" applyFont="1" applyFill="1" applyBorder="1" applyAlignment="1">
      <alignment horizontal="center" vertical="center" wrapText="1"/>
    </xf>
    <xf numFmtId="0" fontId="45" fillId="6" borderId="17" xfId="0" applyFont="1" applyFill="1" applyBorder="1" applyAlignment="1">
      <alignment vertical="center" wrapText="1"/>
    </xf>
    <xf numFmtId="0" fontId="47" fillId="6" borderId="18" xfId="0" applyFont="1" applyFill="1" applyBorder="1" applyAlignment="1">
      <alignment vertical="center" wrapText="1"/>
    </xf>
    <xf numFmtId="9" fontId="45" fillId="6" borderId="17" xfId="0" applyNumberFormat="1" applyFont="1" applyFill="1" applyBorder="1" applyAlignment="1">
      <alignment horizontal="left" vertical="center" wrapText="1"/>
    </xf>
    <xf numFmtId="0" fontId="44" fillId="6" borderId="18" xfId="0" applyFont="1" applyFill="1" applyBorder="1" applyAlignment="1">
      <alignment vertical="center" wrapText="1"/>
    </xf>
    <xf numFmtId="0" fontId="10" fillId="3" borderId="0" xfId="0" applyFont="1" applyFill="1" applyAlignment="1">
      <alignment horizontal="center" vertical="center" wrapText="1"/>
    </xf>
    <xf numFmtId="0" fontId="10" fillId="6" borderId="8" xfId="0" applyFont="1" applyFill="1" applyBorder="1" applyAlignment="1">
      <alignment horizontal="center" vertical="center" wrapText="1"/>
    </xf>
    <xf numFmtId="0" fontId="22" fillId="8" borderId="24" xfId="0" applyFont="1" applyFill="1" applyBorder="1" applyAlignment="1">
      <alignment vertical="center" wrapText="1"/>
    </xf>
    <xf numFmtId="0" fontId="22" fillId="8" borderId="24" xfId="0" applyFont="1" applyFill="1" applyBorder="1" applyAlignment="1">
      <alignment horizontal="center" vertical="center"/>
    </xf>
    <xf numFmtId="0" fontId="50" fillId="6" borderId="24" xfId="0" applyFont="1" applyFill="1" applyBorder="1" applyAlignment="1">
      <alignment horizontal="center" vertical="center" wrapText="1"/>
    </xf>
    <xf numFmtId="9" fontId="22" fillId="8" borderId="24" xfId="0" applyNumberFormat="1" applyFont="1" applyFill="1" applyBorder="1" applyAlignment="1">
      <alignment horizontal="center" vertical="center"/>
    </xf>
    <xf numFmtId="0" fontId="22" fillId="8" borderId="25" xfId="0" applyFont="1" applyFill="1" applyBorder="1" applyAlignment="1">
      <alignment vertical="center" wrapText="1"/>
    </xf>
    <xf numFmtId="0" fontId="22" fillId="3" borderId="0" xfId="0" applyFont="1" applyFill="1" applyAlignment="1">
      <alignment vertical="center" wrapText="1"/>
    </xf>
    <xf numFmtId="0" fontId="22" fillId="3" borderId="0" xfId="0" applyFont="1" applyFill="1" applyAlignment="1">
      <alignment horizontal="center" vertical="center"/>
    </xf>
    <xf numFmtId="0" fontId="22" fillId="8" borderId="26" xfId="0" applyFont="1" applyFill="1" applyBorder="1" applyAlignment="1">
      <alignment vertical="center" wrapText="1"/>
    </xf>
    <xf numFmtId="0" fontId="22" fillId="8" borderId="26" xfId="0" applyFont="1" applyFill="1" applyBorder="1" applyAlignment="1">
      <alignment horizontal="center" vertical="center"/>
    </xf>
    <xf numFmtId="0" fontId="50" fillId="6" borderId="26" xfId="0" applyFont="1" applyFill="1" applyBorder="1" applyAlignment="1">
      <alignment horizontal="center" vertical="center" wrapText="1"/>
    </xf>
    <xf numFmtId="9" fontId="22" fillId="8" borderId="26" xfId="0" applyNumberFormat="1" applyFont="1" applyFill="1" applyBorder="1" applyAlignment="1">
      <alignment horizontal="center" vertical="center"/>
    </xf>
    <xf numFmtId="0" fontId="22" fillId="8" borderId="23" xfId="0" applyFont="1" applyFill="1" applyBorder="1" applyAlignment="1">
      <alignment vertical="center" wrapText="1"/>
    </xf>
    <xf numFmtId="0" fontId="8" fillId="6" borderId="1" xfId="0" applyFont="1" applyFill="1" applyBorder="1" applyAlignment="1">
      <alignment horizontal="center" vertical="center"/>
    </xf>
    <xf numFmtId="10" fontId="10" fillId="6" borderId="1" xfId="34" applyNumberFormat="1" applyFont="1" applyFill="1" applyBorder="1" applyAlignment="1">
      <alignment horizontal="center" vertical="center" wrapText="1"/>
    </xf>
    <xf numFmtId="0" fontId="10" fillId="3" borderId="0" xfId="0" applyFont="1" applyFill="1" applyAlignment="1">
      <alignment vertical="center" wrapText="1"/>
    </xf>
    <xf numFmtId="0" fontId="8" fillId="3" borderId="0" xfId="0" applyFont="1" applyFill="1" applyAlignment="1">
      <alignment horizontal="center" vertical="center"/>
    </xf>
    <xf numFmtId="9" fontId="10" fillId="6" borderId="1" xfId="15" applyFont="1" applyFill="1" applyBorder="1" applyAlignment="1">
      <alignment horizontal="center" vertical="center"/>
    </xf>
    <xf numFmtId="0" fontId="0" fillId="0" borderId="0" xfId="0" applyAlignment="1">
      <alignment vertical="center" wrapText="1"/>
    </xf>
    <xf numFmtId="0" fontId="10" fillId="6" borderId="9" xfId="0" applyFont="1" applyFill="1" applyBorder="1" applyAlignment="1">
      <alignment horizontal="center" vertical="center" wrapText="1"/>
    </xf>
    <xf numFmtId="0" fontId="12" fillId="2" borderId="2" xfId="0" applyFont="1" applyFill="1" applyBorder="1" applyAlignment="1">
      <alignment vertical="center" wrapText="1"/>
    </xf>
    <xf numFmtId="0" fontId="17" fillId="6" borderId="2" xfId="1" applyFont="1" applyFill="1" applyBorder="1" applyAlignment="1">
      <alignment vertical="center" wrapText="1"/>
    </xf>
    <xf numFmtId="0" fontId="12" fillId="7" borderId="2" xfId="0" applyFont="1" applyFill="1" applyBorder="1" applyAlignment="1">
      <alignment horizontal="center" vertical="center" wrapText="1"/>
    </xf>
    <xf numFmtId="0" fontId="17" fillId="6" borderId="2" xfId="1" applyFont="1" applyFill="1" applyBorder="1" applyAlignment="1">
      <alignment horizontal="center" vertical="center" wrapText="1"/>
    </xf>
    <xf numFmtId="0" fontId="12" fillId="7" borderId="2" xfId="0" applyFont="1" applyFill="1" applyBorder="1" applyAlignment="1">
      <alignment horizontal="center" vertical="top" wrapText="1"/>
    </xf>
    <xf numFmtId="0" fontId="40" fillId="6" borderId="2" xfId="1" applyFont="1" applyFill="1" applyBorder="1" applyAlignment="1">
      <alignment vertical="center" wrapText="1"/>
    </xf>
    <xf numFmtId="0" fontId="19" fillId="6" borderId="2" xfId="1" applyFont="1" applyFill="1" applyBorder="1" applyAlignment="1">
      <alignment vertical="center" wrapText="1"/>
    </xf>
    <xf numFmtId="0" fontId="19" fillId="6" borderId="2" xfId="0" applyFont="1" applyFill="1" applyBorder="1">
      <alignment vertical="center"/>
    </xf>
    <xf numFmtId="0" fontId="19" fillId="6" borderId="6" xfId="1" applyFont="1" applyFill="1" applyBorder="1" applyAlignment="1">
      <alignment vertical="center" wrapText="1"/>
    </xf>
    <xf numFmtId="0" fontId="10" fillId="6" borderId="2" xfId="0" applyFont="1" applyFill="1" applyBorder="1" applyAlignment="1">
      <alignment vertical="center" wrapText="1"/>
    </xf>
    <xf numFmtId="0" fontId="17" fillId="9" borderId="16" xfId="1" applyFont="1" applyFill="1" applyBorder="1" applyAlignment="1">
      <alignment horizontal="left" vertical="center" wrapText="1"/>
    </xf>
    <xf numFmtId="0" fontId="17" fillId="9" borderId="16" xfId="0" applyFont="1" applyFill="1" applyBorder="1" applyAlignment="1">
      <alignment horizontal="center" vertical="center" wrapText="1"/>
    </xf>
    <xf numFmtId="0" fontId="17" fillId="9" borderId="16" xfId="1" applyFont="1" applyFill="1" applyBorder="1" applyAlignment="1">
      <alignment horizontal="center" vertical="center" wrapText="1"/>
    </xf>
    <xf numFmtId="0" fontId="10" fillId="9" borderId="16" xfId="0" applyFont="1" applyFill="1" applyBorder="1" applyAlignment="1">
      <alignment horizontal="center" vertical="center" wrapText="1"/>
    </xf>
    <xf numFmtId="0" fontId="17" fillId="9" borderId="27" xfId="1" applyFont="1" applyFill="1" applyBorder="1" applyAlignment="1">
      <alignment horizontal="center" vertical="center" wrapText="1"/>
    </xf>
    <xf numFmtId="0" fontId="22" fillId="8" borderId="2" xfId="0" applyFont="1" applyFill="1" applyBorder="1" applyAlignment="1">
      <alignment horizontal="center" vertical="center" wrapText="1"/>
    </xf>
    <xf numFmtId="0" fontId="15" fillId="6" borderId="2" xfId="1" applyFill="1" applyBorder="1" applyAlignment="1">
      <alignment horizontal="center" vertical="center" wrapText="1"/>
    </xf>
    <xf numFmtId="0" fontId="17" fillId="6" borderId="15" xfId="1" applyFont="1" applyFill="1" applyBorder="1" applyAlignment="1">
      <alignment horizontal="center" vertical="center" wrapText="1"/>
    </xf>
    <xf numFmtId="0" fontId="17" fillId="6" borderId="6" xfId="1" applyFont="1" applyFill="1" applyBorder="1" applyAlignment="1">
      <alignment horizontal="center" vertical="center"/>
    </xf>
    <xf numFmtId="0" fontId="17" fillId="6" borderId="2" xfId="1" applyFont="1" applyFill="1" applyBorder="1" applyAlignment="1">
      <alignment vertical="center"/>
    </xf>
    <xf numFmtId="0" fontId="15" fillId="6" borderId="2" xfId="1" applyFill="1" applyBorder="1" applyAlignment="1">
      <alignment horizontal="left" vertical="center" wrapText="1"/>
    </xf>
    <xf numFmtId="0" fontId="10" fillId="3" borderId="5" xfId="0" applyFont="1" applyFill="1" applyBorder="1" applyAlignment="1">
      <alignment horizontal="center" vertical="center" wrapText="1"/>
    </xf>
    <xf numFmtId="0" fontId="22" fillId="3" borderId="28" xfId="0" applyFont="1" applyFill="1" applyBorder="1" applyAlignment="1">
      <alignment vertical="center" wrapText="1"/>
    </xf>
    <xf numFmtId="0" fontId="10" fillId="3" borderId="5" xfId="0" applyFont="1" applyFill="1" applyBorder="1" applyAlignment="1">
      <alignment vertical="center" wrapText="1"/>
    </xf>
    <xf numFmtId="0" fontId="8" fillId="0" borderId="9" xfId="0" applyFont="1" applyBorder="1">
      <alignment vertical="center"/>
    </xf>
    <xf numFmtId="0" fontId="8" fillId="0" borderId="10" xfId="0" applyFont="1" applyBorder="1">
      <alignment vertical="center"/>
    </xf>
    <xf numFmtId="0" fontId="13" fillId="0" borderId="10" xfId="0" applyFont="1" applyBorder="1">
      <alignment vertical="center"/>
    </xf>
    <xf numFmtId="0" fontId="17" fillId="3" borderId="10" xfId="1" applyFont="1" applyFill="1" applyBorder="1" applyAlignment="1">
      <alignment horizontal="center" vertical="center" wrapText="1"/>
    </xf>
    <xf numFmtId="0" fontId="8" fillId="3" borderId="10" xfId="0" applyFont="1" applyFill="1" applyBorder="1">
      <alignment vertical="center"/>
    </xf>
    <xf numFmtId="0" fontId="0" fillId="3" borderId="10" xfId="0" applyFill="1" applyBorder="1" applyAlignment="1">
      <alignment vertical="center" wrapText="1"/>
    </xf>
    <xf numFmtId="164" fontId="10" fillId="6" borderId="1" xfId="0" applyNumberFormat="1" applyFont="1" applyFill="1" applyBorder="1" applyAlignment="1">
      <alignment horizontal="center" vertical="center" wrapText="1"/>
    </xf>
    <xf numFmtId="3" fontId="10" fillId="6" borderId="3" xfId="0" applyNumberFormat="1" applyFont="1" applyFill="1" applyBorder="1" applyAlignment="1">
      <alignment horizontal="center" vertical="center" wrapText="1"/>
    </xf>
    <xf numFmtId="14" fontId="10" fillId="6" borderId="12" xfId="0" applyNumberFormat="1" applyFont="1" applyFill="1" applyBorder="1" applyAlignment="1">
      <alignment horizontal="center" vertical="center" wrapText="1"/>
    </xf>
    <xf numFmtId="0" fontId="40" fillId="8" borderId="3" xfId="1" applyFont="1" applyFill="1" applyBorder="1" applyAlignment="1">
      <alignment vertical="center" wrapText="1"/>
    </xf>
    <xf numFmtId="0" fontId="40" fillId="8" borderId="1" xfId="1" applyFont="1" applyFill="1" applyBorder="1" applyAlignment="1">
      <alignment vertical="center" wrapText="1"/>
    </xf>
    <xf numFmtId="0" fontId="40" fillId="8" borderId="1" xfId="1" applyFont="1" applyFill="1" applyBorder="1" applyAlignment="1">
      <alignment horizontal="center" vertical="center" wrapText="1"/>
    </xf>
    <xf numFmtId="0" fontId="20" fillId="6" borderId="3" xfId="0" applyFont="1" applyFill="1" applyBorder="1" applyAlignment="1">
      <alignment horizontal="center" vertical="center" wrapText="1"/>
    </xf>
    <xf numFmtId="3" fontId="20" fillId="6" borderId="3" xfId="0" applyNumberFormat="1" applyFont="1" applyFill="1" applyBorder="1" applyAlignment="1">
      <alignment horizontal="center" vertical="center" wrapText="1"/>
    </xf>
    <xf numFmtId="0" fontId="20" fillId="6" borderId="12" xfId="0" applyFont="1" applyFill="1" applyBorder="1" applyAlignment="1">
      <alignment horizontal="center" vertical="center" wrapText="1"/>
    </xf>
    <xf numFmtId="0" fontId="21" fillId="13" borderId="1" xfId="0" applyFont="1" applyFill="1" applyBorder="1" applyAlignment="1">
      <alignment horizontal="center" vertical="center"/>
    </xf>
    <xf numFmtId="0" fontId="21" fillId="13" borderId="1" xfId="0" applyFont="1" applyFill="1" applyBorder="1" applyAlignment="1">
      <alignment horizontal="left" vertical="center"/>
    </xf>
    <xf numFmtId="3" fontId="21" fillId="13" borderId="1" xfId="0" applyNumberFormat="1" applyFont="1" applyFill="1" applyBorder="1" applyAlignment="1">
      <alignment horizontal="right" vertical="center"/>
    </xf>
    <xf numFmtId="0" fontId="22" fillId="13" borderId="1" xfId="0" applyFont="1" applyFill="1" applyBorder="1" applyAlignment="1">
      <alignment horizontal="center" vertical="center"/>
    </xf>
    <xf numFmtId="3" fontId="22" fillId="13" borderId="1" xfId="0" applyNumberFormat="1" applyFont="1" applyFill="1" applyBorder="1" applyAlignment="1">
      <alignment horizontal="right" vertical="center"/>
    </xf>
    <xf numFmtId="0" fontId="22" fillId="13" borderId="1" xfId="0" applyFont="1" applyFill="1" applyBorder="1" applyAlignment="1">
      <alignment horizontal="right" vertical="center"/>
    </xf>
    <xf numFmtId="0" fontId="21" fillId="13" borderId="1" xfId="0" applyFont="1" applyFill="1" applyBorder="1" applyAlignment="1">
      <alignment horizontal="left" vertical="center" wrapText="1"/>
    </xf>
    <xf numFmtId="3" fontId="21" fillId="13" borderId="1" xfId="0" applyNumberFormat="1" applyFont="1" applyFill="1" applyBorder="1">
      <alignment vertical="center"/>
    </xf>
    <xf numFmtId="3" fontId="22" fillId="13" borderId="1" xfId="0" applyNumberFormat="1" applyFont="1" applyFill="1" applyBorder="1">
      <alignment vertical="center"/>
    </xf>
    <xf numFmtId="0" fontId="22" fillId="13" borderId="1" xfId="0" applyFont="1" applyFill="1" applyBorder="1">
      <alignment vertical="center"/>
    </xf>
    <xf numFmtId="0" fontId="17" fillId="13" borderId="3" xfId="1" applyFont="1" applyFill="1" applyBorder="1" applyAlignment="1">
      <alignment vertical="center" wrapText="1"/>
    </xf>
    <xf numFmtId="0" fontId="22" fillId="14" borderId="11" xfId="0" applyFont="1" applyFill="1" applyBorder="1" applyAlignment="1">
      <alignment horizontal="center" vertical="center" wrapText="1"/>
    </xf>
    <xf numFmtId="0" fontId="40" fillId="14" borderId="11" xfId="0" applyFont="1" applyFill="1" applyBorder="1" applyAlignment="1">
      <alignment horizontal="center" vertical="center"/>
    </xf>
    <xf numFmtId="0" fontId="40" fillId="6" borderId="1" xfId="1" applyNumberFormat="1" applyFont="1" applyFill="1" applyBorder="1" applyAlignment="1">
      <alignment horizontal="left" vertical="center" wrapText="1"/>
    </xf>
    <xf numFmtId="49" fontId="40" fillId="6" borderId="1" xfId="1" applyNumberFormat="1" applyFont="1" applyFill="1" applyBorder="1" applyAlignment="1">
      <alignment horizontal="left" vertical="center" wrapText="1"/>
    </xf>
    <xf numFmtId="0" fontId="12" fillId="7" borderId="1" xfId="0" applyFont="1" applyFill="1" applyBorder="1" applyAlignment="1" applyProtection="1">
      <alignment horizontal="center" vertical="center" wrapText="1"/>
      <protection locked="0"/>
    </xf>
    <xf numFmtId="14" fontId="12" fillId="6" borderId="1" xfId="0" applyNumberFormat="1" applyFont="1" applyFill="1" applyBorder="1" applyAlignment="1" applyProtection="1">
      <alignment horizontal="center" vertical="center" wrapText="1"/>
      <protection locked="0"/>
    </xf>
    <xf numFmtId="14" fontId="10" fillId="6" borderId="1" xfId="0" applyNumberFormat="1" applyFont="1" applyFill="1" applyBorder="1" applyAlignment="1" applyProtection="1">
      <alignment horizontal="center" vertical="center" wrapText="1"/>
      <protection locked="0"/>
    </xf>
    <xf numFmtId="14" fontId="19" fillId="6" borderId="1" xfId="0" applyNumberFormat="1" applyFont="1" applyFill="1" applyBorder="1" applyAlignment="1" applyProtection="1">
      <alignment horizontal="center" vertical="center" wrapText="1"/>
      <protection locked="0"/>
    </xf>
    <xf numFmtId="0" fontId="12" fillId="7" borderId="1" xfId="0" applyFont="1" applyFill="1" applyBorder="1" applyAlignment="1">
      <alignment vertical="center" wrapText="1"/>
    </xf>
    <xf numFmtId="0" fontId="17" fillId="6" borderId="1" xfId="1" applyFont="1" applyFill="1" applyBorder="1" applyAlignment="1">
      <alignment horizontal="center" vertical="center"/>
    </xf>
    <xf numFmtId="0" fontId="10" fillId="6" borderId="1" xfId="0" applyFont="1" applyFill="1" applyBorder="1" applyAlignment="1" applyProtection="1">
      <alignment horizontal="center" vertical="center" wrapText="1"/>
      <protection locked="0"/>
    </xf>
    <xf numFmtId="0" fontId="12" fillId="7" borderId="1" xfId="102" applyFont="1" applyFill="1" applyBorder="1" applyAlignment="1">
      <alignment horizontal="center" vertical="center" wrapText="1"/>
    </xf>
    <xf numFmtId="0" fontId="10" fillId="6" borderId="1" xfId="102" applyFont="1" applyFill="1" applyBorder="1" applyAlignment="1">
      <alignment horizontal="center" vertical="center" wrapText="1"/>
    </xf>
    <xf numFmtId="0" fontId="12" fillId="2" borderId="1" xfId="107" applyFont="1" applyFill="1" applyBorder="1" applyAlignment="1">
      <alignment horizontal="center" vertical="center"/>
    </xf>
    <xf numFmtId="0" fontId="10" fillId="6" borderId="1" xfId="107" applyFont="1" applyFill="1" applyBorder="1" applyAlignment="1">
      <alignment horizontal="center" vertical="center"/>
    </xf>
    <xf numFmtId="0" fontId="10" fillId="0" borderId="0" xfId="107" applyFont="1">
      <alignment vertical="center"/>
    </xf>
    <xf numFmtId="0" fontId="12" fillId="2" borderId="1" xfId="107" applyFont="1" applyFill="1" applyBorder="1" applyAlignment="1">
      <alignment vertical="center" wrapText="1"/>
    </xf>
    <xf numFmtId="14" fontId="10" fillId="6" borderId="1" xfId="107" applyNumberFormat="1" applyFont="1" applyFill="1" applyBorder="1">
      <alignment vertical="center"/>
    </xf>
    <xf numFmtId="0" fontId="10" fillId="6" borderId="29" xfId="107" applyFont="1" applyFill="1" applyBorder="1" applyAlignment="1">
      <alignment horizontal="center" vertical="center"/>
    </xf>
    <xf numFmtId="14" fontId="10" fillId="6" borderId="29" xfId="107" applyNumberFormat="1" applyFont="1" applyFill="1" applyBorder="1">
      <alignment vertical="center"/>
    </xf>
    <xf numFmtId="0" fontId="15" fillId="6" borderId="1" xfId="1" applyFill="1" applyBorder="1" applyAlignment="1">
      <alignment horizontal="left" vertical="center" wrapText="1"/>
    </xf>
    <xf numFmtId="0" fontId="8" fillId="0" borderId="10" xfId="0" applyFont="1" applyBorder="1" applyAlignment="1">
      <alignment horizontal="center" vertical="center"/>
    </xf>
    <xf numFmtId="0" fontId="15" fillId="6" borderId="2" xfId="1" applyFill="1" applyBorder="1" applyAlignment="1">
      <alignment vertical="center" wrapText="1"/>
    </xf>
    <xf numFmtId="9" fontId="12" fillId="6" borderId="1" xfId="100" applyFont="1" applyFill="1" applyBorder="1" applyAlignment="1">
      <alignment horizontal="center" vertical="center" wrapText="1"/>
    </xf>
    <xf numFmtId="1" fontId="12" fillId="6" borderId="1" xfId="101" applyNumberFormat="1" applyFont="1" applyFill="1" applyBorder="1" applyAlignment="1">
      <alignment horizontal="center" vertical="center"/>
    </xf>
    <xf numFmtId="1" fontId="12" fillId="6" borderId="1" xfId="101" applyNumberFormat="1" applyFont="1" applyFill="1" applyBorder="1" applyAlignment="1">
      <alignment horizontal="center" vertical="center" wrapText="1"/>
    </xf>
    <xf numFmtId="0" fontId="40" fillId="6" borderId="2" xfId="1" applyFont="1" applyFill="1" applyBorder="1">
      <alignment vertical="center"/>
    </xf>
    <xf numFmtId="1" fontId="20" fillId="6" borderId="1" xfId="101" applyNumberFormat="1" applyFont="1" applyFill="1" applyBorder="1" applyAlignment="1">
      <alignment horizontal="center" vertical="center" wrapText="1"/>
    </xf>
    <xf numFmtId="0" fontId="40" fillId="6" borderId="2" xfId="1" applyFont="1" applyFill="1" applyBorder="1" applyAlignment="1">
      <alignment horizontal="center" vertical="center"/>
    </xf>
    <xf numFmtId="1" fontId="10" fillId="6" borderId="1" xfId="101" applyNumberFormat="1" applyFont="1" applyFill="1" applyBorder="1" applyAlignment="1">
      <alignment horizontal="center" vertical="center" wrapText="1"/>
    </xf>
    <xf numFmtId="41" fontId="10" fillId="6" borderId="1" xfId="101" applyFont="1" applyFill="1" applyBorder="1" applyAlignment="1">
      <alignment vertical="center" wrapText="1"/>
    </xf>
    <xf numFmtId="0" fontId="8" fillId="6" borderId="1" xfId="0" applyFont="1" applyFill="1" applyBorder="1" applyAlignment="1">
      <alignment vertical="center" wrapText="1"/>
    </xf>
    <xf numFmtId="0" fontId="44" fillId="8" borderId="5" xfId="0" applyFont="1" applyFill="1" applyBorder="1" applyAlignment="1">
      <alignment vertical="center" wrapText="1"/>
    </xf>
    <xf numFmtId="0" fontId="22" fillId="8" borderId="5" xfId="0" applyFont="1" applyFill="1" applyBorder="1">
      <alignment vertical="center"/>
    </xf>
    <xf numFmtId="0" fontId="15" fillId="8" borderId="1" xfId="1" applyFill="1" applyBorder="1" applyAlignment="1">
      <alignment vertical="center" wrapText="1"/>
    </xf>
    <xf numFmtId="0" fontId="8" fillId="6" borderId="10" xfId="0" applyFont="1" applyFill="1" applyBorder="1">
      <alignment vertical="center"/>
    </xf>
    <xf numFmtId="0" fontId="15" fillId="6" borderId="1" xfId="1" applyFill="1" applyBorder="1" applyAlignment="1">
      <alignment vertical="center" wrapText="1"/>
    </xf>
    <xf numFmtId="0" fontId="8" fillId="6" borderId="9" xfId="0" applyFont="1" applyFill="1" applyBorder="1">
      <alignment vertical="center"/>
    </xf>
    <xf numFmtId="0" fontId="22" fillId="8" borderId="3" xfId="0" applyFont="1" applyFill="1" applyBorder="1" applyAlignment="1">
      <alignment vertical="center" wrapText="1"/>
    </xf>
    <xf numFmtId="0" fontId="22" fillId="8" borderId="1" xfId="0" applyFont="1" applyFill="1" applyBorder="1" applyAlignment="1">
      <alignment vertical="center" wrapText="1"/>
    </xf>
    <xf numFmtId="0" fontId="15" fillId="8" borderId="2" xfId="1" applyFill="1" applyBorder="1" applyAlignment="1">
      <alignment vertical="center" wrapText="1"/>
    </xf>
    <xf numFmtId="0" fontId="47" fillId="8" borderId="10" xfId="0" applyFont="1" applyFill="1" applyBorder="1">
      <alignment vertical="center"/>
    </xf>
    <xf numFmtId="0" fontId="47" fillId="8" borderId="1" xfId="0" applyFont="1" applyFill="1" applyBorder="1">
      <alignment vertical="center"/>
    </xf>
    <xf numFmtId="0" fontId="8" fillId="6" borderId="1" xfId="0" applyFont="1" applyFill="1" applyBorder="1">
      <alignment vertical="center"/>
    </xf>
    <xf numFmtId="0" fontId="40" fillId="6" borderId="0" xfId="1" applyFont="1" applyFill="1">
      <alignment vertical="center"/>
    </xf>
    <xf numFmtId="0" fontId="40" fillId="6" borderId="1" xfId="1" applyFont="1" applyFill="1" applyBorder="1">
      <alignment vertical="center"/>
    </xf>
    <xf numFmtId="0" fontId="20" fillId="6" borderId="1" xfId="0" applyFont="1" applyFill="1" applyBorder="1" applyAlignment="1">
      <alignment horizontal="left" vertical="center" wrapText="1"/>
    </xf>
    <xf numFmtId="0" fontId="20" fillId="6" borderId="2" xfId="0" applyFont="1" applyFill="1" applyBorder="1" applyAlignment="1">
      <alignment horizontal="center" vertical="center" wrapText="1"/>
    </xf>
    <xf numFmtId="0" fontId="64" fillId="6" borderId="1" xfId="0" applyFont="1" applyFill="1" applyBorder="1" applyAlignment="1">
      <alignment horizontal="center" vertical="center" wrapText="1"/>
    </xf>
    <xf numFmtId="3" fontId="64" fillId="6" borderId="1" xfId="0" applyNumberFormat="1" applyFont="1" applyFill="1" applyBorder="1" applyAlignment="1">
      <alignment horizontal="center" vertical="center" wrapText="1"/>
    </xf>
    <xf numFmtId="9" fontId="65" fillId="6" borderId="1" xfId="100" applyFont="1" applyFill="1" applyBorder="1" applyAlignment="1">
      <alignment horizontal="center" vertical="center" wrapText="1"/>
    </xf>
    <xf numFmtId="41" fontId="65" fillId="6" borderId="1" xfId="101" applyFont="1" applyFill="1" applyBorder="1" applyAlignment="1">
      <alignment horizontal="center" vertical="center"/>
    </xf>
    <xf numFmtId="0" fontId="66" fillId="6" borderId="1" xfId="1" applyFont="1" applyFill="1" applyBorder="1">
      <alignment vertical="center"/>
    </xf>
    <xf numFmtId="0" fontId="67" fillId="6" borderId="1" xfId="0" applyFont="1" applyFill="1" applyBorder="1" applyAlignment="1">
      <alignment horizontal="center" vertical="center" wrapText="1"/>
    </xf>
    <xf numFmtId="1" fontId="65" fillId="6" borderId="1" xfId="101" applyNumberFormat="1" applyFont="1" applyFill="1" applyBorder="1" applyAlignment="1">
      <alignment horizontal="center" vertical="center" wrapText="1"/>
    </xf>
    <xf numFmtId="0" fontId="66" fillId="6" borderId="0" xfId="1" applyFont="1" applyFill="1">
      <alignment vertical="center"/>
    </xf>
    <xf numFmtId="0" fontId="15" fillId="6" borderId="1" xfId="1" applyFill="1" applyBorder="1">
      <alignment vertical="center"/>
    </xf>
    <xf numFmtId="0" fontId="20" fillId="6" borderId="1" xfId="0" applyFont="1" applyFill="1" applyBorder="1" applyAlignment="1">
      <alignment horizontal="center" vertical="center"/>
    </xf>
    <xf numFmtId="9" fontId="20" fillId="6" borderId="1" xfId="0" applyNumberFormat="1" applyFont="1" applyFill="1" applyBorder="1" applyAlignment="1">
      <alignment horizontal="center" vertical="center" wrapText="1"/>
    </xf>
    <xf numFmtId="9" fontId="20" fillId="6" borderId="1" xfId="0" applyNumberFormat="1" applyFont="1" applyFill="1" applyBorder="1" applyAlignment="1">
      <alignment horizontal="center" vertical="center"/>
    </xf>
    <xf numFmtId="0" fontId="20" fillId="6" borderId="1" xfId="0" applyFont="1" applyFill="1" applyBorder="1" applyAlignment="1">
      <alignment wrapText="1"/>
    </xf>
    <xf numFmtId="3" fontId="20" fillId="6" borderId="1" xfId="0" applyNumberFormat="1" applyFont="1" applyFill="1" applyBorder="1" applyAlignment="1">
      <alignment vertical="center" wrapText="1"/>
    </xf>
    <xf numFmtId="4" fontId="20" fillId="6" borderId="1" xfId="100" applyNumberFormat="1" applyFont="1" applyFill="1" applyBorder="1" applyAlignment="1">
      <alignment vertical="center" wrapText="1"/>
    </xf>
    <xf numFmtId="10" fontId="20" fillId="6" borderId="1" xfId="100" applyNumberFormat="1" applyFont="1" applyFill="1" applyBorder="1" applyAlignment="1">
      <alignment horizontal="center" vertical="center" wrapText="1"/>
    </xf>
    <xf numFmtId="9" fontId="10" fillId="6" borderId="1" xfId="100" applyFont="1" applyFill="1" applyBorder="1" applyAlignment="1">
      <alignment horizontal="center" vertical="center" wrapText="1"/>
    </xf>
    <xf numFmtId="0" fontId="20" fillId="6" borderId="1" xfId="2" applyFont="1" applyFill="1" applyBorder="1" applyAlignment="1">
      <alignment horizontal="center" vertical="center" wrapText="1"/>
    </xf>
    <xf numFmtId="0" fontId="20" fillId="6" borderId="1" xfId="2" applyFont="1" applyFill="1" applyBorder="1" applyAlignment="1">
      <alignment vertical="center" wrapText="1"/>
    </xf>
    <xf numFmtId="0" fontId="10" fillId="3" borderId="1" xfId="107" applyFont="1" applyFill="1" applyBorder="1" applyAlignment="1">
      <alignment horizontal="left" vertical="center" wrapText="1"/>
    </xf>
    <xf numFmtId="0" fontId="10" fillId="3" borderId="0" xfId="107" applyFont="1" applyFill="1">
      <alignment vertical="center"/>
    </xf>
    <xf numFmtId="0" fontId="29" fillId="3" borderId="0" xfId="107" applyFont="1" applyFill="1" applyAlignment="1">
      <alignment horizontal="center" vertical="center"/>
    </xf>
    <xf numFmtId="17" fontId="10" fillId="3" borderId="1" xfId="107" applyNumberFormat="1" applyFont="1" applyFill="1" applyBorder="1" applyAlignment="1">
      <alignment horizontal="center" vertical="center" wrapText="1"/>
    </xf>
    <xf numFmtId="14" fontId="10" fillId="3" borderId="1" xfId="107" applyNumberFormat="1" applyFont="1" applyFill="1" applyBorder="1" applyAlignment="1">
      <alignment horizontal="center" vertical="center"/>
    </xf>
    <xf numFmtId="14" fontId="10" fillId="3" borderId="1" xfId="107" applyNumberFormat="1" applyFont="1" applyFill="1" applyBorder="1" applyAlignment="1">
      <alignment horizontal="center" vertical="center" wrapText="1"/>
    </xf>
    <xf numFmtId="0" fontId="10" fillId="3" borderId="1" xfId="107" applyFont="1" applyFill="1" applyBorder="1" applyAlignment="1">
      <alignment horizontal="center" vertical="center"/>
    </xf>
    <xf numFmtId="0" fontId="10" fillId="3" borderId="1" xfId="107" applyFont="1" applyFill="1" applyBorder="1" applyAlignment="1">
      <alignment horizontal="center" vertical="center" wrapText="1"/>
    </xf>
    <xf numFmtId="0" fontId="17" fillId="10" borderId="16" xfId="1" applyFont="1" applyFill="1" applyBorder="1" applyAlignment="1">
      <alignment horizontal="center" vertical="center" wrapText="1"/>
    </xf>
    <xf numFmtId="0" fontId="19" fillId="0" borderId="18" xfId="0" applyFont="1" applyBorder="1">
      <alignment vertical="center"/>
    </xf>
    <xf numFmtId="0" fontId="19" fillId="0" borderId="17" xfId="0" applyFont="1" applyBorder="1">
      <alignment vertical="center"/>
    </xf>
    <xf numFmtId="0" fontId="15" fillId="10" borderId="16" xfId="1" applyFill="1" applyBorder="1" applyAlignment="1">
      <alignment horizontal="center" vertical="center" wrapText="1"/>
    </xf>
    <xf numFmtId="0" fontId="40" fillId="10" borderId="16" xfId="1" applyFont="1" applyFill="1" applyBorder="1" applyAlignment="1">
      <alignment horizontal="center" vertical="center" wrapText="1"/>
    </xf>
    <xf numFmtId="0" fontId="20" fillId="0" borderId="18" xfId="0" applyFont="1" applyBorder="1" applyAlignment="1">
      <alignment horizontal="center" vertical="center"/>
    </xf>
    <xf numFmtId="0" fontId="20" fillId="0" borderId="17" xfId="0" applyFont="1" applyBorder="1" applyAlignment="1">
      <alignment horizontal="center" vertical="center"/>
    </xf>
    <xf numFmtId="0" fontId="17" fillId="10" borderId="18" xfId="1" applyFont="1" applyFill="1" applyBorder="1" applyAlignment="1">
      <alignment horizontal="center" vertical="center" wrapText="1"/>
    </xf>
    <xf numFmtId="0" fontId="17" fillId="10" borderId="30" xfId="1" applyFont="1" applyFill="1" applyBorder="1" applyAlignment="1">
      <alignment horizontal="center" vertical="center" wrapText="1"/>
    </xf>
    <xf numFmtId="0" fontId="10" fillId="6" borderId="2" xfId="0" applyFont="1" applyFill="1" applyBorder="1" applyAlignment="1">
      <alignment horizontal="center" vertical="center" wrapText="1"/>
    </xf>
    <xf numFmtId="0" fontId="10" fillId="6" borderId="3" xfId="0" applyFont="1" applyFill="1" applyBorder="1" applyAlignment="1">
      <alignment horizontal="center" vertical="center" wrapText="1"/>
    </xf>
    <xf numFmtId="0" fontId="10" fillId="6" borderId="9" xfId="0" applyFont="1" applyFill="1" applyBorder="1" applyAlignment="1">
      <alignment horizontal="center" vertical="center" wrapText="1"/>
    </xf>
    <xf numFmtId="0" fontId="10" fillId="6" borderId="8" xfId="0" applyFont="1" applyFill="1" applyBorder="1" applyAlignment="1">
      <alignment horizontal="center" vertical="center" wrapText="1"/>
    </xf>
    <xf numFmtId="0" fontId="10" fillId="6" borderId="6" xfId="0" applyFont="1" applyFill="1" applyBorder="1" applyAlignment="1">
      <alignment horizontal="center" vertical="center" wrapText="1"/>
    </xf>
    <xf numFmtId="0" fontId="10" fillId="6" borderId="7" xfId="0" applyFont="1" applyFill="1" applyBorder="1" applyAlignment="1">
      <alignment horizontal="center" vertical="center" wrapText="1"/>
    </xf>
    <xf numFmtId="0" fontId="10" fillId="6" borderId="15" xfId="0" applyFont="1" applyFill="1" applyBorder="1" applyAlignment="1">
      <alignment horizontal="center" vertical="center" wrapText="1"/>
    </xf>
    <xf numFmtId="0" fontId="10" fillId="6" borderId="12" xfId="0" applyFont="1" applyFill="1" applyBorder="1" applyAlignment="1">
      <alignment horizontal="center" vertical="center" wrapText="1"/>
    </xf>
    <xf numFmtId="0" fontId="10" fillId="6" borderId="6" xfId="0" applyFont="1" applyFill="1" applyBorder="1" applyAlignment="1">
      <alignment horizontal="center" vertical="center"/>
    </xf>
    <xf numFmtId="0" fontId="10" fillId="6" borderId="7" xfId="0" applyFont="1" applyFill="1" applyBorder="1" applyAlignment="1">
      <alignment horizontal="center" vertical="center"/>
    </xf>
    <xf numFmtId="0" fontId="10" fillId="6" borderId="15" xfId="0" applyFont="1" applyFill="1" applyBorder="1" applyAlignment="1">
      <alignment horizontal="center" vertical="center"/>
    </xf>
    <xf numFmtId="0" fontId="10" fillId="6" borderId="12" xfId="0" applyFont="1" applyFill="1" applyBorder="1" applyAlignment="1">
      <alignment horizontal="center" vertical="center"/>
    </xf>
    <xf numFmtId="0" fontId="10" fillId="6" borderId="1" xfId="0" applyFont="1" applyFill="1" applyBorder="1" applyAlignment="1">
      <alignment horizontal="center" vertical="center" wrapText="1"/>
    </xf>
    <xf numFmtId="0" fontId="20" fillId="6" borderId="2" xfId="1" applyFont="1" applyFill="1" applyBorder="1" applyAlignment="1">
      <alignment horizontal="center" vertical="center" wrapText="1"/>
    </xf>
    <xf numFmtId="0" fontId="20" fillId="6" borderId="9" xfId="1" applyFont="1" applyFill="1" applyBorder="1" applyAlignment="1">
      <alignment horizontal="center" vertical="center" wrapText="1"/>
    </xf>
    <xf numFmtId="0" fontId="52" fillId="6" borderId="1" xfId="1" applyFont="1" applyFill="1" applyBorder="1" applyAlignment="1">
      <alignment horizontal="center" vertical="center" wrapText="1"/>
    </xf>
    <xf numFmtId="0" fontId="21" fillId="15" borderId="2" xfId="0" applyFont="1" applyFill="1" applyBorder="1" applyAlignment="1" applyProtection="1">
      <alignment horizontal="center" vertical="center" wrapText="1"/>
      <protection locked="0"/>
    </xf>
    <xf numFmtId="0" fontId="21" fillId="15" borderId="5" xfId="0" applyFont="1" applyFill="1" applyBorder="1" applyAlignment="1" applyProtection="1">
      <alignment horizontal="center" vertical="center"/>
      <protection locked="0"/>
    </xf>
    <xf numFmtId="0" fontId="21" fillId="15" borderId="3" xfId="0" applyFont="1" applyFill="1" applyBorder="1" applyAlignment="1" applyProtection="1">
      <alignment horizontal="center" vertical="center"/>
      <protection locked="0"/>
    </xf>
    <xf numFmtId="0" fontId="10" fillId="6" borderId="2" xfId="0" applyFont="1" applyFill="1" applyBorder="1" applyAlignment="1">
      <alignment horizontal="left" vertical="center" wrapText="1"/>
    </xf>
    <xf numFmtId="0" fontId="10" fillId="6" borderId="3" xfId="0" applyFont="1" applyFill="1" applyBorder="1" applyAlignment="1">
      <alignment horizontal="left" vertical="center" wrapText="1"/>
    </xf>
    <xf numFmtId="0" fontId="40" fillId="6" borderId="2" xfId="1" applyFont="1" applyFill="1" applyBorder="1" applyAlignment="1">
      <alignment horizontal="left" vertical="center" wrapText="1"/>
    </xf>
    <xf numFmtId="0" fontId="40" fillId="6" borderId="3" xfId="1" applyFont="1" applyFill="1" applyBorder="1" applyAlignment="1">
      <alignment horizontal="left" vertical="center" wrapText="1"/>
    </xf>
    <xf numFmtId="0" fontId="19" fillId="6" borderId="2" xfId="0" applyFont="1" applyFill="1" applyBorder="1" applyAlignment="1">
      <alignment horizontal="center" vertical="center" wrapText="1"/>
    </xf>
    <xf numFmtId="0" fontId="19" fillId="6" borderId="3" xfId="0" applyFont="1" applyFill="1" applyBorder="1" applyAlignment="1">
      <alignment horizontal="center" vertical="center" wrapText="1"/>
    </xf>
    <xf numFmtId="0" fontId="22" fillId="14" borderId="16" xfId="0" applyFont="1" applyFill="1" applyBorder="1" applyAlignment="1">
      <alignment horizontal="center" vertical="center" wrapText="1"/>
    </xf>
    <xf numFmtId="0" fontId="20" fillId="0" borderId="17" xfId="0" applyFont="1" applyBorder="1">
      <alignment vertical="center"/>
    </xf>
    <xf numFmtId="0" fontId="22" fillId="6" borderId="2" xfId="0" applyFont="1" applyFill="1" applyBorder="1" applyAlignment="1">
      <alignment horizontal="center" vertical="center" wrapText="1"/>
    </xf>
    <xf numFmtId="0" fontId="22" fillId="6" borderId="5" xfId="0" applyFont="1" applyFill="1" applyBorder="1" applyAlignment="1">
      <alignment horizontal="center" vertical="center" wrapText="1"/>
    </xf>
    <xf numFmtId="0" fontId="22" fillId="6" borderId="3" xfId="0" applyFont="1" applyFill="1" applyBorder="1" applyAlignment="1">
      <alignment horizontal="center" vertical="center" wrapText="1"/>
    </xf>
    <xf numFmtId="0" fontId="22" fillId="8" borderId="2" xfId="0" applyFont="1" applyFill="1" applyBorder="1" applyAlignment="1">
      <alignment horizontal="center" vertical="center" wrapText="1"/>
    </xf>
    <xf numFmtId="0" fontId="22" fillId="8" borderId="5" xfId="0" applyFont="1" applyFill="1" applyBorder="1" applyAlignment="1">
      <alignment horizontal="center" vertical="center" wrapText="1"/>
    </xf>
    <xf numFmtId="0" fontId="22" fillId="8" borderId="3" xfId="0" applyFont="1" applyFill="1" applyBorder="1" applyAlignment="1">
      <alignment horizontal="center" vertical="center" wrapText="1"/>
    </xf>
    <xf numFmtId="0" fontId="17" fillId="6" borderId="2" xfId="1" applyFont="1" applyFill="1" applyBorder="1" applyAlignment="1">
      <alignment horizontal="left" vertical="center" wrapText="1"/>
    </xf>
    <xf numFmtId="0" fontId="55" fillId="6" borderId="3" xfId="1" applyFont="1" applyFill="1" applyBorder="1" applyAlignment="1">
      <alignment horizontal="left" vertical="center" wrapText="1"/>
    </xf>
    <xf numFmtId="0" fontId="12" fillId="7" borderId="2" xfId="0" applyFont="1" applyFill="1" applyBorder="1" applyAlignment="1" applyProtection="1">
      <alignment horizontal="center" vertical="center" wrapText="1"/>
      <protection locked="0"/>
    </xf>
    <xf numFmtId="0" fontId="12" fillId="7" borderId="3" xfId="0" applyFont="1" applyFill="1" applyBorder="1" applyAlignment="1" applyProtection="1">
      <alignment horizontal="center" vertical="center"/>
      <protection locked="0"/>
    </xf>
    <xf numFmtId="0" fontId="12" fillId="7" borderId="1" xfId="0" applyFont="1" applyFill="1" applyBorder="1" applyAlignment="1">
      <alignment horizontal="center" vertical="center" wrapText="1"/>
    </xf>
    <xf numFmtId="0" fontId="12" fillId="7" borderId="1" xfId="0" applyFont="1" applyFill="1" applyBorder="1" applyAlignment="1">
      <alignment horizontal="center" vertical="center"/>
    </xf>
    <xf numFmtId="0" fontId="22" fillId="13" borderId="6" xfId="0" applyFont="1" applyFill="1" applyBorder="1" applyAlignment="1">
      <alignment horizontal="center" vertical="center" wrapText="1"/>
    </xf>
    <xf numFmtId="0" fontId="22" fillId="13" borderId="13" xfId="0" applyFont="1" applyFill="1" applyBorder="1" applyAlignment="1">
      <alignment horizontal="center" vertical="center" wrapText="1"/>
    </xf>
    <xf numFmtId="0" fontId="33" fillId="13" borderId="15" xfId="0" applyFont="1" applyFill="1" applyBorder="1" applyAlignment="1">
      <alignment horizontal="center" vertical="center" wrapText="1"/>
    </xf>
    <xf numFmtId="0" fontId="33" fillId="13" borderId="4" xfId="0" applyFont="1" applyFill="1" applyBorder="1" applyAlignment="1">
      <alignment horizontal="center" vertical="center" wrapText="1"/>
    </xf>
    <xf numFmtId="0" fontId="9" fillId="2" borderId="1" xfId="0" applyFont="1" applyFill="1" applyBorder="1" applyAlignment="1">
      <alignment horizontal="center" vertical="center" wrapText="1"/>
    </xf>
    <xf numFmtId="0" fontId="14" fillId="2" borderId="1" xfId="0" applyFont="1" applyFill="1" applyBorder="1" applyAlignment="1">
      <alignment horizontal="center" vertical="center"/>
    </xf>
    <xf numFmtId="0" fontId="53" fillId="12" borderId="1" xfId="0" applyFont="1" applyFill="1" applyBorder="1" applyAlignment="1">
      <alignment horizontal="center" vertical="center" wrapText="1"/>
    </xf>
    <xf numFmtId="0" fontId="53" fillId="12" borderId="1" xfId="0" applyFont="1" applyFill="1" applyBorder="1" applyAlignment="1">
      <alignment horizontal="center" vertical="center"/>
    </xf>
    <xf numFmtId="0" fontId="53" fillId="2" borderId="1" xfId="0" applyFont="1" applyFill="1" applyBorder="1" applyAlignment="1">
      <alignment horizontal="center" vertical="center" wrapText="1"/>
    </xf>
    <xf numFmtId="0" fontId="53" fillId="2" borderId="1" xfId="0" applyFont="1" applyFill="1" applyBorder="1" applyAlignment="1">
      <alignment horizontal="center" vertical="center"/>
    </xf>
    <xf numFmtId="0" fontId="40" fillId="8" borderId="9" xfId="1" applyFont="1" applyFill="1" applyBorder="1" applyAlignment="1">
      <alignment horizontal="center" vertical="center" wrapText="1"/>
    </xf>
    <xf numFmtId="0" fontId="40" fillId="8" borderId="10" xfId="1" applyFont="1" applyFill="1" applyBorder="1" applyAlignment="1">
      <alignment horizontal="center" vertical="center" wrapText="1"/>
    </xf>
    <xf numFmtId="0" fontId="40" fillId="8" borderId="8" xfId="1" applyFont="1" applyFill="1" applyBorder="1" applyAlignment="1">
      <alignment horizontal="center" vertical="center" wrapText="1"/>
    </xf>
    <xf numFmtId="0" fontId="23" fillId="3" borderId="6" xfId="0" applyFont="1" applyFill="1" applyBorder="1" applyAlignment="1">
      <alignment horizontal="center" vertical="center"/>
    </xf>
    <xf numFmtId="0" fontId="23" fillId="3" borderId="13" xfId="0" applyFont="1" applyFill="1" applyBorder="1" applyAlignment="1">
      <alignment horizontal="center" vertical="center"/>
    </xf>
    <xf numFmtId="0" fontId="23" fillId="3" borderId="7" xfId="0" applyFont="1" applyFill="1" applyBorder="1" applyAlignment="1">
      <alignment horizontal="center" vertical="center"/>
    </xf>
    <xf numFmtId="0" fontId="23" fillId="3" borderId="15" xfId="0" applyFont="1" applyFill="1" applyBorder="1" applyAlignment="1">
      <alignment horizontal="center" vertical="center"/>
    </xf>
    <xf numFmtId="0" fontId="23" fillId="3" borderId="4" xfId="0" applyFont="1" applyFill="1" applyBorder="1" applyAlignment="1">
      <alignment horizontal="center" vertical="center"/>
    </xf>
    <xf numFmtId="0" fontId="23" fillId="3" borderId="12" xfId="0" applyFont="1" applyFill="1" applyBorder="1" applyAlignment="1">
      <alignment horizontal="center" vertical="center"/>
    </xf>
    <xf numFmtId="0" fontId="40" fillId="8" borderId="10" xfId="10" applyFont="1" applyFill="1" applyBorder="1" applyAlignment="1">
      <alignment horizontal="center" vertical="center" wrapText="1"/>
    </xf>
    <xf numFmtId="0" fontId="40" fillId="8" borderId="8" xfId="10" applyFont="1" applyFill="1" applyBorder="1" applyAlignment="1">
      <alignment horizontal="center" vertical="center" wrapText="1"/>
    </xf>
    <xf numFmtId="0" fontId="40" fillId="6" borderId="9" xfId="1" applyFont="1" applyFill="1" applyBorder="1" applyAlignment="1">
      <alignment horizontal="center" vertical="center" wrapText="1"/>
    </xf>
    <xf numFmtId="0" fontId="40" fillId="6" borderId="10" xfId="1" applyFont="1" applyFill="1" applyBorder="1" applyAlignment="1">
      <alignment horizontal="center" vertical="center" wrapText="1"/>
    </xf>
    <xf numFmtId="0" fontId="40" fillId="6" borderId="8" xfId="1" applyFont="1" applyFill="1" applyBorder="1" applyAlignment="1">
      <alignment horizontal="center" vertical="center" wrapText="1"/>
    </xf>
    <xf numFmtId="0" fontId="10" fillId="6" borderId="9" xfId="0" applyFont="1" applyFill="1" applyBorder="1" applyAlignment="1">
      <alignment horizontal="center" vertical="top" wrapText="1"/>
    </xf>
    <xf numFmtId="0" fontId="10" fillId="6" borderId="8" xfId="0" applyFont="1" applyFill="1" applyBorder="1" applyAlignment="1">
      <alignment horizontal="center" vertical="top" wrapText="1"/>
    </xf>
    <xf numFmtId="0" fontId="10" fillId="6" borderId="9" xfId="0" applyFont="1" applyFill="1" applyBorder="1" applyAlignment="1">
      <alignment horizontal="left" vertical="center" wrapText="1"/>
    </xf>
    <xf numFmtId="0" fontId="10" fillId="6" borderId="8" xfId="0" applyFont="1" applyFill="1" applyBorder="1" applyAlignment="1">
      <alignment horizontal="left" vertical="center" wrapText="1"/>
    </xf>
    <xf numFmtId="9" fontId="10" fillId="6" borderId="9" xfId="34" applyFont="1" applyFill="1" applyBorder="1" applyAlignment="1">
      <alignment horizontal="center" vertical="center"/>
    </xf>
    <xf numFmtId="9" fontId="10" fillId="6" borderId="8" xfId="34" applyFont="1" applyFill="1" applyBorder="1" applyAlignment="1">
      <alignment horizontal="center" vertical="center"/>
    </xf>
    <xf numFmtId="0" fontId="12" fillId="6" borderId="2" xfId="0" applyFont="1" applyFill="1" applyBorder="1" applyAlignment="1">
      <alignment horizontal="center" vertical="center" wrapText="1"/>
    </xf>
    <xf numFmtId="0" fontId="12" fillId="6" borderId="3" xfId="0" applyFont="1" applyFill="1" applyBorder="1" applyAlignment="1">
      <alignment horizontal="center" vertical="center" wrapText="1"/>
    </xf>
    <xf numFmtId="0" fontId="10" fillId="6" borderId="5" xfId="0" applyFont="1" applyFill="1" applyBorder="1" applyAlignment="1">
      <alignment horizontal="center" vertical="center"/>
    </xf>
    <xf numFmtId="0" fontId="10" fillId="6" borderId="3" xfId="0" applyFont="1" applyFill="1" applyBorder="1" applyAlignment="1">
      <alignment horizontal="center" vertical="center"/>
    </xf>
    <xf numFmtId="0" fontId="20" fillId="6" borderId="9" xfId="0" applyFont="1" applyFill="1" applyBorder="1" applyAlignment="1">
      <alignment horizontal="center" vertical="center" wrapText="1"/>
    </xf>
    <xf numFmtId="0" fontId="20" fillId="6" borderId="10" xfId="0" applyFont="1" applyFill="1" applyBorder="1" applyAlignment="1">
      <alignment horizontal="center" vertical="center" wrapText="1"/>
    </xf>
    <xf numFmtId="0" fontId="18" fillId="6" borderId="9" xfId="0" applyFont="1" applyFill="1" applyBorder="1" applyAlignment="1">
      <alignment horizontal="center" vertical="center" wrapText="1"/>
    </xf>
    <xf numFmtId="0" fontId="18" fillId="6" borderId="10" xfId="0" applyFont="1" applyFill="1" applyBorder="1" applyAlignment="1">
      <alignment horizontal="center" vertical="center" wrapText="1"/>
    </xf>
    <xf numFmtId="0" fontId="20" fillId="6" borderId="9" xfId="0" applyFont="1" applyFill="1" applyBorder="1" applyAlignment="1">
      <alignment horizontal="left" vertical="center" wrapText="1"/>
    </xf>
    <xf numFmtId="0" fontId="20" fillId="6" borderId="10" xfId="0" applyFont="1" applyFill="1" applyBorder="1" applyAlignment="1">
      <alignment horizontal="left" vertical="center" wrapText="1"/>
    </xf>
    <xf numFmtId="0" fontId="64" fillId="6" borderId="9" xfId="0" applyFont="1" applyFill="1" applyBorder="1" applyAlignment="1">
      <alignment horizontal="center" vertical="center"/>
    </xf>
    <xf numFmtId="0" fontId="64" fillId="6" borderId="8" xfId="0" applyFont="1" applyFill="1" applyBorder="1" applyAlignment="1">
      <alignment horizontal="center" vertical="center"/>
    </xf>
    <xf numFmtId="0" fontId="10" fillId="6" borderId="10" xfId="0" applyFont="1" applyFill="1" applyBorder="1" applyAlignment="1">
      <alignment horizontal="center" vertical="center" wrapText="1"/>
    </xf>
    <xf numFmtId="0" fontId="22" fillId="13" borderId="9" xfId="0" applyFont="1" applyFill="1" applyBorder="1" applyAlignment="1">
      <alignment horizontal="left" vertical="center" wrapText="1"/>
    </xf>
    <xf numFmtId="0" fontId="22" fillId="13" borderId="8" xfId="0" applyFont="1" applyFill="1" applyBorder="1" applyAlignment="1">
      <alignment horizontal="left" vertical="center" wrapText="1"/>
    </xf>
    <xf numFmtId="0" fontId="22" fillId="8" borderId="9" xfId="0" applyFont="1" applyFill="1" applyBorder="1" applyAlignment="1">
      <alignment horizontal="left" vertical="center" wrapText="1"/>
    </xf>
    <xf numFmtId="0" fontId="22" fillId="8" borderId="8" xfId="0" applyFont="1" applyFill="1" applyBorder="1" applyAlignment="1">
      <alignment horizontal="left" vertical="center" wrapText="1"/>
    </xf>
    <xf numFmtId="9" fontId="22" fillId="8" borderId="9" xfId="0" applyNumberFormat="1" applyFont="1" applyFill="1" applyBorder="1" applyAlignment="1">
      <alignment horizontal="center" vertical="center"/>
    </xf>
    <xf numFmtId="9" fontId="22" fillId="8" borderId="8" xfId="0" applyNumberFormat="1" applyFont="1" applyFill="1" applyBorder="1" applyAlignment="1">
      <alignment horizontal="center" vertical="center"/>
    </xf>
    <xf numFmtId="0" fontId="20" fillId="6" borderId="1" xfId="0" applyFont="1" applyFill="1" applyBorder="1" applyAlignment="1">
      <alignment horizontal="left" vertical="center" wrapText="1"/>
    </xf>
    <xf numFmtId="0" fontId="12" fillId="2" borderId="1" xfId="0" applyFont="1" applyFill="1" applyBorder="1" applyAlignment="1">
      <alignment horizontal="center" vertical="center" wrapText="1"/>
    </xf>
    <xf numFmtId="0" fontId="17" fillId="6" borderId="2" xfId="1" applyFont="1" applyFill="1" applyBorder="1" applyAlignment="1">
      <alignment horizontal="center" vertical="center"/>
    </xf>
    <xf numFmtId="0" fontId="17" fillId="6" borderId="5" xfId="1" applyFont="1" applyFill="1" applyBorder="1" applyAlignment="1">
      <alignment horizontal="center" vertical="center"/>
    </xf>
    <xf numFmtId="0" fontId="17" fillId="6" borderId="3" xfId="1" applyFont="1" applyFill="1" applyBorder="1" applyAlignment="1">
      <alignment horizontal="center" vertical="center"/>
    </xf>
    <xf numFmtId="0" fontId="14" fillId="2" borderId="1" xfId="0" applyFont="1" applyFill="1" applyBorder="1" applyAlignment="1">
      <alignment horizontal="center" vertical="center" wrapText="1"/>
    </xf>
    <xf numFmtId="0" fontId="12" fillId="5" borderId="1" xfId="0" applyFont="1" applyFill="1" applyBorder="1" applyAlignment="1">
      <alignment horizontal="center" vertical="top"/>
    </xf>
    <xf numFmtId="0" fontId="10" fillId="2" borderId="2"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3" xfId="0" applyFont="1" applyFill="1" applyBorder="1" applyAlignment="1">
      <alignment horizontal="center" vertical="center"/>
    </xf>
    <xf numFmtId="0" fontId="12" fillId="5" borderId="1" xfId="0" applyFont="1" applyFill="1" applyBorder="1" applyAlignment="1">
      <alignment horizontal="center" vertical="top" wrapText="1"/>
    </xf>
    <xf numFmtId="0" fontId="9" fillId="12" borderId="1" xfId="0" applyFont="1" applyFill="1" applyBorder="1" applyAlignment="1">
      <alignment horizontal="center" vertical="center" wrapText="1"/>
    </xf>
    <xf numFmtId="0" fontId="9" fillId="12" borderId="1" xfId="0" applyFont="1" applyFill="1" applyBorder="1" applyAlignment="1">
      <alignment horizontal="center" vertical="center"/>
    </xf>
    <xf numFmtId="0" fontId="10" fillId="6" borderId="2" xfId="0" applyFont="1" applyFill="1" applyBorder="1" applyAlignment="1">
      <alignment horizontal="left" vertical="center"/>
    </xf>
    <xf numFmtId="0" fontId="10" fillId="6" borderId="3" xfId="0" applyFont="1" applyFill="1" applyBorder="1" applyAlignment="1">
      <alignment horizontal="left" vertical="center"/>
    </xf>
    <xf numFmtId="0" fontId="20" fillId="6" borderId="1" xfId="0" applyFont="1" applyFill="1" applyBorder="1" applyAlignment="1">
      <alignment horizontal="left" vertical="top" wrapText="1"/>
    </xf>
    <xf numFmtId="0" fontId="23" fillId="4" borderId="6" xfId="0" applyFont="1" applyFill="1" applyBorder="1" applyAlignment="1">
      <alignment horizontal="center" vertical="center" wrapText="1"/>
    </xf>
    <xf numFmtId="0" fontId="23" fillId="4" borderId="13" xfId="0" applyFont="1" applyFill="1" applyBorder="1" applyAlignment="1">
      <alignment horizontal="center" vertical="center" wrapText="1"/>
    </xf>
    <xf numFmtId="0" fontId="23" fillId="4" borderId="7" xfId="0" applyFont="1" applyFill="1" applyBorder="1" applyAlignment="1">
      <alignment horizontal="center" vertical="center" wrapText="1"/>
    </xf>
    <xf numFmtId="0" fontId="23" fillId="4" borderId="15" xfId="0" applyFont="1" applyFill="1" applyBorder="1" applyAlignment="1">
      <alignment horizontal="center" vertical="center" wrapText="1"/>
    </xf>
    <xf numFmtId="0" fontId="23" fillId="4" borderId="4" xfId="0" applyFont="1" applyFill="1" applyBorder="1" applyAlignment="1">
      <alignment horizontal="center" vertical="center" wrapText="1"/>
    </xf>
    <xf numFmtId="0" fontId="23" fillId="4" borderId="12" xfId="0" applyFont="1" applyFill="1" applyBorder="1" applyAlignment="1">
      <alignment horizontal="center" vertical="center" wrapText="1"/>
    </xf>
    <xf numFmtId="0" fontId="7" fillId="12" borderId="2" xfId="0" applyFont="1" applyFill="1" applyBorder="1" applyAlignment="1">
      <alignment horizontal="center" vertical="center"/>
    </xf>
    <xf numFmtId="0" fontId="7" fillId="12" borderId="5" xfId="0" applyFont="1" applyFill="1" applyBorder="1" applyAlignment="1">
      <alignment horizontal="center" vertical="center"/>
    </xf>
    <xf numFmtId="0" fontId="7" fillId="12" borderId="3" xfId="0" applyFont="1" applyFill="1" applyBorder="1" applyAlignment="1">
      <alignment horizontal="center" vertical="center"/>
    </xf>
    <xf numFmtId="0" fontId="11" fillId="12" borderId="2" xfId="0" applyFont="1" applyFill="1" applyBorder="1" applyAlignment="1">
      <alignment horizontal="center" vertical="center"/>
    </xf>
    <xf numFmtId="0" fontId="11" fillId="12" borderId="5" xfId="0" applyFont="1" applyFill="1" applyBorder="1" applyAlignment="1">
      <alignment horizontal="center" vertical="center"/>
    </xf>
    <xf numFmtId="0" fontId="11" fillId="12" borderId="3" xfId="0" applyFont="1" applyFill="1" applyBorder="1" applyAlignment="1">
      <alignment horizontal="center" vertical="center"/>
    </xf>
    <xf numFmtId="0" fontId="10" fillId="6" borderId="13" xfId="0" applyFont="1" applyFill="1" applyBorder="1" applyAlignment="1">
      <alignment horizontal="center" vertical="center" wrapText="1"/>
    </xf>
    <xf numFmtId="0" fontId="10" fillId="6" borderId="14" xfId="0" applyFont="1" applyFill="1" applyBorder="1" applyAlignment="1">
      <alignment horizontal="center" vertical="center" wrapText="1"/>
    </xf>
    <xf numFmtId="0" fontId="10" fillId="6" borderId="0" xfId="0" applyFont="1" applyFill="1" applyAlignment="1">
      <alignment horizontal="center" vertical="center" wrapText="1"/>
    </xf>
    <xf numFmtId="0" fontId="10" fillId="6" borderId="19" xfId="0" applyFont="1" applyFill="1" applyBorder="1" applyAlignment="1">
      <alignment horizontal="center" vertical="center" wrapText="1"/>
    </xf>
    <xf numFmtId="0" fontId="10" fillId="6" borderId="4" xfId="0" applyFont="1" applyFill="1" applyBorder="1" applyAlignment="1">
      <alignment horizontal="center" vertical="center" wrapText="1"/>
    </xf>
    <xf numFmtId="0" fontId="11" fillId="11" borderId="5" xfId="0" applyFont="1" applyFill="1" applyBorder="1" applyAlignment="1">
      <alignment horizontal="center" vertical="center"/>
    </xf>
    <xf numFmtId="0" fontId="10" fillId="2" borderId="6" xfId="0" applyFont="1" applyFill="1" applyBorder="1" applyAlignment="1">
      <alignment horizontal="center" vertical="center" wrapText="1"/>
    </xf>
    <xf numFmtId="0" fontId="10" fillId="2" borderId="13" xfId="0" applyFont="1" applyFill="1" applyBorder="1" applyAlignment="1">
      <alignment horizontal="center" vertical="center" wrapText="1"/>
    </xf>
    <xf numFmtId="0" fontId="10" fillId="2" borderId="14" xfId="0" applyFont="1" applyFill="1" applyBorder="1" applyAlignment="1">
      <alignment horizontal="center" vertical="center" wrapText="1"/>
    </xf>
    <xf numFmtId="0" fontId="10" fillId="2" borderId="0" xfId="0" applyFont="1" applyFill="1" applyAlignment="1">
      <alignment horizontal="center" vertical="center" wrapText="1"/>
    </xf>
    <xf numFmtId="0" fontId="10" fillId="2" borderId="15" xfId="0" applyFont="1" applyFill="1" applyBorder="1" applyAlignment="1">
      <alignment horizontal="center" vertical="center" wrapText="1"/>
    </xf>
    <xf numFmtId="0" fontId="10" fillId="2" borderId="4" xfId="0" applyFont="1" applyFill="1" applyBorder="1" applyAlignment="1">
      <alignment horizontal="center" vertical="center" wrapText="1"/>
    </xf>
    <xf numFmtId="0" fontId="9" fillId="12" borderId="1" xfId="0" applyFont="1" applyFill="1" applyBorder="1" applyAlignment="1">
      <alignment horizontal="center" vertical="top" wrapText="1"/>
    </xf>
    <xf numFmtId="0" fontId="9" fillId="12" borderId="1" xfId="0" applyFont="1" applyFill="1" applyBorder="1" applyAlignment="1">
      <alignment horizontal="center" vertical="top"/>
    </xf>
    <xf numFmtId="0" fontId="12" fillId="12" borderId="1" xfId="0" applyFont="1" applyFill="1" applyBorder="1" applyAlignment="1">
      <alignment horizontal="center" vertical="center"/>
    </xf>
    <xf numFmtId="0" fontId="12" fillId="12" borderId="6" xfId="0" applyFont="1" applyFill="1" applyBorder="1" applyAlignment="1">
      <alignment horizontal="center" vertical="top" wrapText="1"/>
    </xf>
    <xf numFmtId="0" fontId="12" fillId="12" borderId="7" xfId="0" applyFont="1" applyFill="1" applyBorder="1" applyAlignment="1">
      <alignment horizontal="center" vertical="top" wrapText="1"/>
    </xf>
    <xf numFmtId="0" fontId="11" fillId="6" borderId="2" xfId="0" applyFont="1" applyFill="1" applyBorder="1">
      <alignment vertical="center"/>
    </xf>
    <xf numFmtId="0" fontId="11" fillId="6" borderId="3" xfId="0" applyFont="1" applyFill="1" applyBorder="1">
      <alignment vertical="center"/>
    </xf>
    <xf numFmtId="0" fontId="24" fillId="6" borderId="5" xfId="0" applyFont="1" applyFill="1" applyBorder="1" applyAlignment="1">
      <alignment horizontal="left" vertical="center"/>
    </xf>
    <xf numFmtId="0" fontId="24" fillId="6" borderId="3" xfId="0" applyFont="1" applyFill="1" applyBorder="1" applyAlignment="1">
      <alignment horizontal="left" vertical="center"/>
    </xf>
    <xf numFmtId="0" fontId="11" fillId="6" borderId="2" xfId="0" applyFont="1" applyFill="1" applyBorder="1" applyAlignment="1">
      <alignment horizontal="left" vertical="center"/>
    </xf>
    <xf numFmtId="0" fontId="11" fillId="6" borderId="3" xfId="0" applyFont="1" applyFill="1" applyBorder="1" applyAlignment="1">
      <alignment horizontal="left" vertical="center"/>
    </xf>
    <xf numFmtId="0" fontId="12" fillId="6" borderId="2" xfId="0" applyFont="1" applyFill="1" applyBorder="1" applyAlignment="1">
      <alignment horizontal="left" vertical="center"/>
    </xf>
    <xf numFmtId="0" fontId="12" fillId="6" borderId="5" xfId="0" applyFont="1" applyFill="1" applyBorder="1" applyAlignment="1">
      <alignment horizontal="left" vertical="center"/>
    </xf>
    <xf numFmtId="0" fontId="12" fillId="6" borderId="3" xfId="0" applyFont="1" applyFill="1" applyBorder="1" applyAlignment="1">
      <alignment horizontal="left" vertical="center"/>
    </xf>
    <xf numFmtId="9" fontId="10" fillId="6" borderId="1" xfId="0" applyNumberFormat="1" applyFont="1" applyFill="1" applyBorder="1" applyAlignment="1">
      <alignment horizontal="center" vertical="center" wrapText="1"/>
    </xf>
    <xf numFmtId="0" fontId="17" fillId="13" borderId="2" xfId="1" applyFont="1" applyFill="1" applyBorder="1" applyAlignment="1">
      <alignment horizontal="center" vertical="center" wrapText="1"/>
    </xf>
    <xf numFmtId="0" fontId="17" fillId="13" borderId="5" xfId="1" applyFont="1" applyFill="1" applyBorder="1" applyAlignment="1">
      <alignment horizontal="center" vertical="center" wrapText="1"/>
    </xf>
    <xf numFmtId="0" fontId="17" fillId="13" borderId="3" xfId="1" applyFont="1" applyFill="1" applyBorder="1" applyAlignment="1">
      <alignment horizontal="center" vertical="center" wrapText="1"/>
    </xf>
    <xf numFmtId="0" fontId="20" fillId="6" borderId="1" xfId="0" applyFont="1" applyFill="1" applyBorder="1" applyAlignment="1">
      <alignment horizontal="left" vertical="center"/>
    </xf>
    <xf numFmtId="0" fontId="18" fillId="6" borderId="1" xfId="0" applyFont="1" applyFill="1" applyBorder="1" applyAlignment="1">
      <alignment horizontal="left" vertical="center"/>
    </xf>
    <xf numFmtId="0" fontId="9" fillId="12" borderId="2" xfId="0" applyFont="1" applyFill="1" applyBorder="1" applyAlignment="1">
      <alignment horizontal="center" vertical="center" wrapText="1"/>
    </xf>
    <xf numFmtId="0" fontId="9" fillId="12" borderId="5" xfId="0" applyFont="1" applyFill="1" applyBorder="1" applyAlignment="1">
      <alignment horizontal="center" vertical="center" wrapText="1"/>
    </xf>
    <xf numFmtId="0" fontId="9" fillId="12" borderId="3" xfId="0" applyFont="1" applyFill="1" applyBorder="1" applyAlignment="1">
      <alignment horizontal="center" vertical="center" wrapText="1"/>
    </xf>
    <xf numFmtId="0" fontId="20" fillId="6" borderId="2" xfId="0" applyFont="1" applyFill="1" applyBorder="1" applyAlignment="1">
      <alignment horizontal="left" vertical="top" wrapText="1"/>
    </xf>
    <xf numFmtId="0" fontId="20" fillId="6" borderId="3" xfId="0" applyFont="1" applyFill="1" applyBorder="1" applyAlignment="1">
      <alignment horizontal="left" vertical="top" wrapText="1"/>
    </xf>
    <xf numFmtId="0" fontId="20" fillId="6" borderId="2" xfId="0" applyFont="1" applyFill="1" applyBorder="1" applyAlignment="1">
      <alignment horizontal="left" vertical="center" wrapText="1"/>
    </xf>
    <xf numFmtId="0" fontId="20" fillId="6" borderId="3" xfId="0" applyFont="1" applyFill="1" applyBorder="1" applyAlignment="1">
      <alignment horizontal="left" vertical="center" wrapText="1"/>
    </xf>
    <xf numFmtId="0" fontId="20" fillId="6" borderId="1" xfId="2" applyFont="1" applyFill="1" applyBorder="1" applyAlignment="1">
      <alignment horizontal="left" vertical="center" wrapText="1"/>
    </xf>
    <xf numFmtId="0" fontId="20" fillId="6" borderId="2" xfId="0" applyFont="1" applyFill="1" applyBorder="1" applyAlignment="1">
      <alignment horizontal="center" vertical="center" wrapText="1"/>
    </xf>
    <xf numFmtId="0" fontId="8" fillId="6" borderId="20" xfId="0" applyFont="1" applyFill="1" applyBorder="1" applyAlignment="1">
      <alignment horizontal="center" vertical="center" wrapText="1"/>
    </xf>
    <xf numFmtId="0" fontId="8" fillId="6" borderId="21" xfId="0" applyFont="1" applyFill="1" applyBorder="1" applyAlignment="1">
      <alignment horizontal="center" vertical="center" wrapText="1"/>
    </xf>
    <xf numFmtId="0" fontId="20" fillId="6" borderId="2" xfId="16" applyFont="1" applyFill="1" applyBorder="1" applyAlignment="1">
      <alignment horizontal="left" vertical="center" wrapText="1"/>
    </xf>
    <xf numFmtId="0" fontId="20" fillId="6" borderId="3" xfId="16" applyFont="1" applyFill="1" applyBorder="1" applyAlignment="1">
      <alignment horizontal="left" vertical="center" wrapText="1"/>
    </xf>
    <xf numFmtId="0" fontId="21" fillId="6" borderId="2" xfId="33" applyFont="1" applyFill="1" applyBorder="1" applyAlignment="1">
      <alignment horizontal="center" vertical="center" wrapText="1"/>
    </xf>
    <xf numFmtId="0" fontId="21" fillId="6" borderId="5" xfId="33" applyFont="1" applyFill="1" applyBorder="1" applyAlignment="1">
      <alignment horizontal="center" vertical="center" wrapText="1"/>
    </xf>
    <xf numFmtId="0" fontId="17" fillId="8" borderId="2" xfId="1" applyFont="1" applyFill="1" applyBorder="1" applyAlignment="1">
      <alignment vertical="center" wrapText="1"/>
    </xf>
    <xf numFmtId="0" fontId="17" fillId="8" borderId="5" xfId="10" applyFont="1" applyFill="1" applyBorder="1" applyAlignment="1">
      <alignment vertical="center" wrapText="1"/>
    </xf>
    <xf numFmtId="0" fontId="17" fillId="8" borderId="3" xfId="10" applyFont="1" applyFill="1" applyBorder="1" applyAlignment="1">
      <alignment vertical="center" wrapText="1"/>
    </xf>
    <xf numFmtId="0" fontId="17" fillId="8" borderId="2" xfId="1" applyFont="1" applyFill="1" applyBorder="1" applyAlignment="1">
      <alignment vertical="center"/>
    </xf>
    <xf numFmtId="0" fontId="17" fillId="8" borderId="5" xfId="10" applyFont="1" applyFill="1" applyBorder="1" applyAlignment="1">
      <alignment vertical="center"/>
    </xf>
    <xf numFmtId="0" fontId="17" fillId="8" borderId="3" xfId="10" applyFont="1" applyFill="1" applyBorder="1" applyAlignment="1">
      <alignment vertical="center"/>
    </xf>
    <xf numFmtId="0" fontId="12" fillId="6" borderId="1" xfId="33" applyFont="1" applyFill="1" applyBorder="1" applyAlignment="1">
      <alignment horizontal="center" vertical="center" wrapText="1"/>
    </xf>
    <xf numFmtId="0" fontId="10" fillId="6" borderId="20" xfId="0" applyFont="1" applyFill="1" applyBorder="1" applyAlignment="1">
      <alignment horizontal="left" vertical="center" wrapText="1"/>
    </xf>
    <xf numFmtId="0" fontId="30" fillId="2" borderId="1" xfId="0" applyFont="1" applyFill="1" applyBorder="1" applyAlignment="1">
      <alignment horizontal="center" vertical="center"/>
    </xf>
    <xf numFmtId="0" fontId="10" fillId="6" borderId="2" xfId="0" applyFont="1" applyFill="1" applyBorder="1" applyAlignment="1">
      <alignment horizontal="center" vertical="center"/>
    </xf>
    <xf numFmtId="0" fontId="10" fillId="6" borderId="1" xfId="0" applyFont="1" applyFill="1" applyBorder="1" applyAlignment="1">
      <alignment horizontal="center" vertical="center"/>
    </xf>
    <xf numFmtId="0" fontId="10" fillId="3" borderId="6" xfId="0" applyFont="1" applyFill="1" applyBorder="1" applyAlignment="1">
      <alignment horizontal="center" vertical="center" wrapText="1"/>
    </xf>
    <xf numFmtId="0" fontId="10" fillId="3" borderId="15" xfId="0" applyFont="1" applyFill="1" applyBorder="1" applyAlignment="1">
      <alignment horizontal="center" vertical="center" wrapText="1"/>
    </xf>
    <xf numFmtId="0" fontId="10" fillId="3" borderId="0" xfId="0" applyFont="1" applyFill="1" applyAlignment="1">
      <alignment horizontal="center" vertical="center" wrapText="1"/>
    </xf>
    <xf numFmtId="0" fontId="15" fillId="6" borderId="9" xfId="1" applyFill="1" applyBorder="1" applyAlignment="1">
      <alignment horizontal="center" vertical="center" wrapText="1"/>
    </xf>
    <xf numFmtId="0" fontId="15" fillId="6" borderId="8" xfId="1" applyFill="1" applyBorder="1" applyAlignment="1">
      <alignment horizontal="center" vertical="center" wrapText="1"/>
    </xf>
    <xf numFmtId="0" fontId="22" fillId="13" borderId="9" xfId="0" applyFont="1" applyFill="1" applyBorder="1" applyAlignment="1">
      <alignment horizontal="center" vertical="center" wrapText="1"/>
    </xf>
    <xf numFmtId="0" fontId="22" fillId="13" borderId="8" xfId="0" applyFont="1" applyFill="1" applyBorder="1" applyAlignment="1">
      <alignment horizontal="center" vertical="center" wrapText="1"/>
    </xf>
    <xf numFmtId="0" fontId="22" fillId="8" borderId="1" xfId="0" applyFont="1" applyFill="1" applyBorder="1" applyAlignment="1">
      <alignment horizontal="left" vertical="center" wrapText="1"/>
    </xf>
    <xf numFmtId="0" fontId="8" fillId="6" borderId="4" xfId="0" applyFont="1" applyFill="1" applyBorder="1" applyAlignment="1">
      <alignment horizontal="left" vertical="center"/>
    </xf>
    <xf numFmtId="0" fontId="44" fillId="6" borderId="9" xfId="0" applyFont="1" applyFill="1" applyBorder="1" applyAlignment="1">
      <alignment horizontal="center" vertical="center" wrapText="1"/>
    </xf>
    <xf numFmtId="0" fontId="44" fillId="6" borderId="8" xfId="0" applyFont="1" applyFill="1" applyBorder="1" applyAlignment="1">
      <alignment horizontal="center" vertical="center" wrapText="1"/>
    </xf>
    <xf numFmtId="0" fontId="22" fillId="8" borderId="9" xfId="0" applyFont="1" applyFill="1" applyBorder="1" applyAlignment="1">
      <alignment horizontal="center" vertical="center" wrapText="1"/>
    </xf>
    <xf numFmtId="0" fontId="22" fillId="8" borderId="8" xfId="0" applyFont="1" applyFill="1" applyBorder="1" applyAlignment="1">
      <alignment horizontal="center" vertical="center" wrapText="1"/>
    </xf>
    <xf numFmtId="0" fontId="22" fillId="8" borderId="1" xfId="0" applyFont="1" applyFill="1" applyBorder="1" applyAlignment="1">
      <alignment horizontal="center" vertical="center" wrapText="1"/>
    </xf>
    <xf numFmtId="9" fontId="22" fillId="8" borderId="6" xfId="0" applyNumberFormat="1" applyFont="1" applyFill="1" applyBorder="1" applyAlignment="1">
      <alignment horizontal="center" vertical="center"/>
    </xf>
    <xf numFmtId="9" fontId="22" fillId="8" borderId="15" xfId="0" applyNumberFormat="1" applyFont="1" applyFill="1" applyBorder="1" applyAlignment="1">
      <alignment horizontal="center" vertical="center"/>
    </xf>
    <xf numFmtId="0" fontId="10" fillId="6" borderId="5" xfId="0" applyFont="1" applyFill="1" applyBorder="1" applyAlignment="1">
      <alignment horizontal="center" vertical="center" wrapText="1"/>
    </xf>
    <xf numFmtId="0" fontId="11" fillId="12" borderId="2" xfId="0" applyFont="1" applyFill="1" applyBorder="1" applyAlignment="1">
      <alignment horizontal="center" vertical="center" wrapText="1"/>
    </xf>
    <xf numFmtId="0" fontId="58" fillId="2" borderId="2" xfId="0" applyFont="1" applyFill="1" applyBorder="1" applyAlignment="1" applyProtection="1">
      <alignment horizontal="center" vertical="center" wrapText="1"/>
      <protection locked="0"/>
    </xf>
    <xf numFmtId="0" fontId="58" fillId="2" borderId="5" xfId="0" applyFont="1" applyFill="1" applyBorder="1" applyAlignment="1" applyProtection="1">
      <alignment horizontal="center" vertical="center"/>
      <protection locked="0"/>
    </xf>
    <xf numFmtId="0" fontId="58" fillId="2" borderId="3" xfId="0" applyFont="1" applyFill="1" applyBorder="1" applyAlignment="1" applyProtection="1">
      <alignment horizontal="center" vertical="center"/>
      <protection locked="0"/>
    </xf>
    <xf numFmtId="0" fontId="13" fillId="7" borderId="2" xfId="0" applyFont="1" applyFill="1" applyBorder="1" applyAlignment="1" applyProtection="1">
      <alignment horizontal="center" vertical="center" wrapText="1"/>
      <protection locked="0"/>
    </xf>
    <xf numFmtId="0" fontId="13" fillId="7" borderId="3" xfId="0" applyFont="1" applyFill="1" applyBorder="1" applyAlignment="1" applyProtection="1">
      <alignment horizontal="center" vertical="center"/>
      <protection locked="0"/>
    </xf>
    <xf numFmtId="0" fontId="12" fillId="7" borderId="5" xfId="0" applyFont="1" applyFill="1" applyBorder="1" applyAlignment="1" applyProtection="1">
      <alignment horizontal="center" vertical="center"/>
      <protection locked="0"/>
    </xf>
    <xf numFmtId="3" fontId="22" fillId="6" borderId="1" xfId="0" applyNumberFormat="1" applyFont="1" applyFill="1" applyBorder="1" applyAlignment="1">
      <alignment horizontal="center" vertical="center" wrapText="1"/>
    </xf>
    <xf numFmtId="0" fontId="22" fillId="6" borderId="1" xfId="0" applyFont="1" applyFill="1" applyBorder="1" applyAlignment="1">
      <alignment horizontal="center" vertical="center" wrapText="1"/>
    </xf>
    <xf numFmtId="0" fontId="22" fillId="6" borderId="1" xfId="0" applyFont="1" applyFill="1" applyBorder="1" applyAlignment="1">
      <alignment horizontal="left" vertical="center" wrapText="1"/>
    </xf>
    <xf numFmtId="0" fontId="40" fillId="6" borderId="5" xfId="1" applyFont="1" applyFill="1" applyBorder="1" applyAlignment="1">
      <alignment horizontal="left" vertical="center" wrapText="1"/>
    </xf>
    <xf numFmtId="3" fontId="22" fillId="6" borderId="1" xfId="0" applyNumberFormat="1" applyFont="1" applyFill="1" applyBorder="1" applyAlignment="1">
      <alignment horizontal="left" vertical="center" wrapText="1"/>
    </xf>
    <xf numFmtId="0" fontId="10" fillId="6" borderId="6" xfId="0" applyFont="1" applyFill="1" applyBorder="1" applyAlignment="1" applyProtection="1">
      <alignment horizontal="center" vertical="center"/>
      <protection locked="0"/>
    </xf>
    <xf numFmtId="0" fontId="10" fillId="6" borderId="7" xfId="0" applyFont="1" applyFill="1" applyBorder="1" applyAlignment="1" applyProtection="1">
      <alignment horizontal="center" vertical="center"/>
      <protection locked="0"/>
    </xf>
    <xf numFmtId="0" fontId="10" fillId="6" borderId="2" xfId="0" applyFont="1" applyFill="1" applyBorder="1" applyAlignment="1" applyProtection="1">
      <alignment horizontal="center" vertical="center" wrapText="1"/>
      <protection locked="0"/>
    </xf>
    <xf numFmtId="0" fontId="10" fillId="6" borderId="5" xfId="0" applyFont="1" applyFill="1" applyBorder="1" applyAlignment="1" applyProtection="1">
      <alignment horizontal="center" vertical="center" wrapText="1"/>
      <protection locked="0"/>
    </xf>
    <xf numFmtId="0" fontId="10" fillId="6" borderId="3" xfId="0" applyFont="1" applyFill="1" applyBorder="1" applyAlignment="1" applyProtection="1">
      <alignment horizontal="center" vertical="center" wrapText="1"/>
      <protection locked="0"/>
    </xf>
    <xf numFmtId="0" fontId="10" fillId="6" borderId="1" xfId="0" applyFont="1" applyFill="1" applyBorder="1" applyAlignment="1" applyProtection="1">
      <alignment horizontal="center" vertical="center"/>
      <protection locked="0"/>
    </xf>
    <xf numFmtId="0" fontId="10" fillId="6" borderId="6" xfId="0" applyFont="1" applyFill="1" applyBorder="1" applyAlignment="1" applyProtection="1">
      <alignment horizontal="center" vertical="center" wrapText="1"/>
      <protection locked="0"/>
    </xf>
    <xf numFmtId="0" fontId="10" fillId="6" borderId="13" xfId="0" applyFont="1" applyFill="1" applyBorder="1" applyAlignment="1" applyProtection="1">
      <alignment horizontal="center" vertical="center" wrapText="1"/>
      <protection locked="0"/>
    </xf>
    <xf numFmtId="0" fontId="10" fillId="6" borderId="7" xfId="0" applyFont="1" applyFill="1" applyBorder="1" applyAlignment="1" applyProtection="1">
      <alignment horizontal="center" vertical="center" wrapText="1"/>
      <protection locked="0"/>
    </xf>
    <xf numFmtId="0" fontId="10" fillId="6" borderId="2" xfId="102" applyFont="1" applyFill="1" applyBorder="1" applyAlignment="1">
      <alignment horizontal="center" vertical="center" wrapText="1"/>
    </xf>
    <xf numFmtId="0" fontId="10" fillId="6" borderId="5" xfId="102" applyFont="1" applyFill="1" applyBorder="1" applyAlignment="1">
      <alignment horizontal="center" vertical="center"/>
    </xf>
    <xf numFmtId="0" fontId="10" fillId="6" borderId="3" xfId="102" applyFont="1" applyFill="1" applyBorder="1" applyAlignment="1">
      <alignment horizontal="center" vertical="center"/>
    </xf>
    <xf numFmtId="0" fontId="14" fillId="2" borderId="1" xfId="102" applyFont="1" applyFill="1" applyBorder="1" applyAlignment="1">
      <alignment horizontal="center" vertical="top" wrapText="1"/>
    </xf>
    <xf numFmtId="0" fontId="14" fillId="2" borderId="1" xfId="102" applyFont="1" applyFill="1" applyBorder="1" applyAlignment="1">
      <alignment horizontal="center" vertical="top"/>
    </xf>
    <xf numFmtId="0" fontId="12" fillId="7" borderId="1" xfId="102" applyFont="1" applyFill="1" applyBorder="1" applyAlignment="1">
      <alignment horizontal="center" vertical="center" wrapText="1"/>
    </xf>
    <xf numFmtId="0" fontId="17" fillId="6" borderId="2" xfId="1" applyFont="1" applyFill="1" applyBorder="1" applyAlignment="1">
      <alignment horizontal="center" vertical="center" wrapText="1"/>
    </xf>
    <xf numFmtId="0" fontId="17" fillId="6" borderId="3" xfId="1" applyFont="1" applyFill="1" applyBorder="1" applyAlignment="1">
      <alignment horizontal="center" vertical="center" wrapText="1"/>
    </xf>
    <xf numFmtId="0" fontId="12" fillId="6" borderId="2" xfId="102" applyFont="1" applyFill="1" applyBorder="1" applyAlignment="1">
      <alignment horizontal="center" vertical="center" wrapText="1"/>
    </xf>
    <xf numFmtId="0" fontId="12" fillId="6" borderId="3" xfId="102" applyFont="1" applyFill="1" applyBorder="1" applyAlignment="1">
      <alignment horizontal="center" vertical="center" wrapText="1"/>
    </xf>
    <xf numFmtId="0" fontId="15" fillId="6" borderId="2" xfId="1" applyFill="1" applyBorder="1" applyAlignment="1">
      <alignment horizontal="center" vertical="center" wrapText="1"/>
    </xf>
    <xf numFmtId="0" fontId="15" fillId="6" borderId="3" xfId="1" applyFill="1" applyBorder="1" applyAlignment="1">
      <alignment horizontal="center" vertical="center" wrapText="1"/>
    </xf>
    <xf numFmtId="0" fontId="11" fillId="12" borderId="1" xfId="0" applyFont="1" applyFill="1" applyBorder="1" applyAlignment="1">
      <alignment horizontal="center" vertical="center" wrapText="1"/>
    </xf>
    <xf numFmtId="0" fontId="62" fillId="12" borderId="1" xfId="0" applyFont="1" applyFill="1" applyBorder="1" applyAlignment="1">
      <alignment horizontal="center" vertical="center"/>
    </xf>
    <xf numFmtId="0" fontId="11" fillId="12" borderId="1" xfId="107" applyFont="1" applyFill="1" applyBorder="1" applyAlignment="1">
      <alignment horizontal="center" vertical="top" wrapText="1"/>
    </xf>
    <xf numFmtId="0" fontId="11" fillId="12" borderId="1" xfId="107" applyFont="1" applyFill="1" applyBorder="1" applyAlignment="1">
      <alignment horizontal="center" vertical="top"/>
    </xf>
    <xf numFmtId="0" fontId="11" fillId="2" borderId="1" xfId="107" applyFont="1" applyFill="1" applyBorder="1" applyAlignment="1">
      <alignment horizontal="center" vertical="top" wrapText="1"/>
    </xf>
    <xf numFmtId="0" fontId="58" fillId="2" borderId="1" xfId="107" applyFont="1" applyFill="1" applyBorder="1" applyAlignment="1">
      <alignment horizontal="center" vertical="top"/>
    </xf>
    <xf numFmtId="0" fontId="12" fillId="7" borderId="1" xfId="107" applyFont="1" applyFill="1" applyBorder="1" applyAlignment="1">
      <alignment horizontal="center" vertical="center"/>
    </xf>
    <xf numFmtId="0" fontId="12" fillId="2" borderId="1" xfId="107" applyFont="1" applyFill="1" applyBorder="1" applyAlignment="1">
      <alignment horizontal="center" vertical="center"/>
    </xf>
    <xf numFmtId="0" fontId="12" fillId="2" borderId="1" xfId="107" applyFont="1" applyFill="1" applyBorder="1" applyAlignment="1">
      <alignment horizontal="center" vertical="center" wrapText="1"/>
    </xf>
    <xf numFmtId="0" fontId="10" fillId="3" borderId="1" xfId="107" applyFont="1" applyFill="1" applyBorder="1" applyAlignment="1">
      <alignment horizontal="left" vertical="center" wrapText="1"/>
    </xf>
    <xf numFmtId="0" fontId="15" fillId="3" borderId="6" xfId="1" applyFill="1" applyBorder="1" applyAlignment="1">
      <alignment horizontal="center" vertical="center"/>
    </xf>
    <xf numFmtId="0" fontId="15" fillId="3" borderId="7" xfId="1" applyFill="1" applyBorder="1" applyAlignment="1">
      <alignment horizontal="center" vertical="center"/>
    </xf>
    <xf numFmtId="0" fontId="15" fillId="3" borderId="15" xfId="1" applyFill="1" applyBorder="1" applyAlignment="1">
      <alignment horizontal="center" vertical="center"/>
    </xf>
    <xf numFmtId="0" fontId="15" fillId="3" borderId="12" xfId="1" applyFill="1" applyBorder="1" applyAlignment="1">
      <alignment horizontal="center" vertical="center"/>
    </xf>
    <xf numFmtId="0" fontId="15" fillId="0" borderId="1" xfId="1" applyBorder="1" applyAlignment="1">
      <alignment horizontal="center" vertical="center"/>
    </xf>
    <xf numFmtId="0" fontId="10" fillId="3" borderId="2" xfId="107" applyFont="1" applyFill="1" applyBorder="1" applyAlignment="1">
      <alignment horizontal="left" vertical="center" wrapText="1"/>
    </xf>
    <xf numFmtId="0" fontId="10" fillId="3" borderId="5" xfId="107" applyFont="1" applyFill="1" applyBorder="1" applyAlignment="1">
      <alignment horizontal="left" vertical="center" wrapText="1"/>
    </xf>
    <xf numFmtId="0" fontId="10" fillId="3" borderId="3" xfId="107" applyFont="1" applyFill="1" applyBorder="1" applyAlignment="1">
      <alignment horizontal="left" vertical="center" wrapText="1"/>
    </xf>
    <xf numFmtId="0" fontId="15" fillId="3" borderId="2" xfId="1" applyFill="1" applyBorder="1" applyAlignment="1">
      <alignment horizontal="center" vertical="center"/>
    </xf>
    <xf numFmtId="0" fontId="15" fillId="3" borderId="3" xfId="1" applyFill="1" applyBorder="1" applyAlignment="1">
      <alignment horizontal="center" vertical="center"/>
    </xf>
    <xf numFmtId="0" fontId="10" fillId="6" borderId="1" xfId="107" applyFont="1" applyFill="1" applyBorder="1" applyAlignment="1">
      <alignment horizontal="justify" vertical="justify" wrapText="1"/>
    </xf>
    <xf numFmtId="0" fontId="40" fillId="6" borderId="1" xfId="10" applyFont="1" applyFill="1" applyBorder="1" applyAlignment="1">
      <alignment horizontal="center" vertical="center" wrapText="1"/>
    </xf>
    <xf numFmtId="0" fontId="40" fillId="6" borderId="1" xfId="1" applyFont="1" applyFill="1" applyBorder="1" applyAlignment="1">
      <alignment horizontal="center" vertical="center" wrapText="1"/>
    </xf>
    <xf numFmtId="0" fontId="10" fillId="6" borderId="29" xfId="107" applyFont="1" applyFill="1" applyBorder="1" applyAlignment="1">
      <alignment horizontal="justify" vertical="justify" wrapText="1"/>
    </xf>
    <xf numFmtId="0" fontId="40" fillId="6" borderId="29" xfId="10" applyFont="1" applyFill="1" applyBorder="1" applyAlignment="1">
      <alignment horizontal="left" vertical="center" wrapText="1"/>
    </xf>
    <xf numFmtId="0" fontId="40" fillId="6" borderId="29" xfId="1" applyFont="1" applyFill="1" applyBorder="1" applyAlignment="1">
      <alignment horizontal="left" vertical="center" wrapText="1"/>
    </xf>
    <xf numFmtId="0" fontId="12" fillId="7" borderId="1" xfId="107" applyFont="1" applyFill="1" applyBorder="1" applyAlignment="1">
      <alignment horizontal="center" vertical="center" wrapText="1"/>
    </xf>
    <xf numFmtId="0" fontId="10" fillId="3" borderId="1" xfId="107" applyFont="1" applyFill="1" applyBorder="1" applyAlignment="1">
      <alignment horizontal="left" vertical="justify" wrapText="1"/>
    </xf>
    <xf numFmtId="0" fontId="10" fillId="3" borderId="1" xfId="107" applyFont="1" applyFill="1" applyBorder="1" applyAlignment="1">
      <alignment horizontal="left" vertical="center"/>
    </xf>
    <xf numFmtId="0" fontId="15" fillId="0" borderId="2" xfId="1" applyBorder="1" applyAlignment="1">
      <alignment horizontal="center" vertical="center"/>
    </xf>
    <xf numFmtId="0" fontId="15" fillId="0" borderId="3" xfId="1" applyBorder="1" applyAlignment="1">
      <alignment horizontal="center" vertical="center"/>
    </xf>
    <xf numFmtId="0" fontId="11" fillId="2" borderId="1" xfId="107" applyFont="1" applyFill="1" applyBorder="1" applyAlignment="1">
      <alignment horizontal="center" vertical="center" wrapText="1"/>
    </xf>
    <xf numFmtId="0" fontId="58" fillId="2" borderId="1" xfId="107" applyFont="1" applyFill="1" applyBorder="1" applyAlignment="1">
      <alignment horizontal="center" vertical="center"/>
    </xf>
    <xf numFmtId="0" fontId="20" fillId="6" borderId="1" xfId="107" applyFont="1" applyFill="1" applyBorder="1" applyAlignment="1">
      <alignment horizontal="center" vertical="center"/>
    </xf>
    <xf numFmtId="0" fontId="20" fillId="13" borderId="2" xfId="107" applyFont="1" applyFill="1" applyBorder="1" applyAlignment="1">
      <alignment horizontal="center" vertical="center"/>
    </xf>
    <xf numFmtId="0" fontId="20" fillId="13" borderId="5" xfId="107" applyFont="1" applyFill="1" applyBorder="1" applyAlignment="1">
      <alignment horizontal="center" vertical="center"/>
    </xf>
    <xf numFmtId="0" fontId="20" fillId="13" borderId="3" xfId="107" applyFont="1" applyFill="1" applyBorder="1" applyAlignment="1">
      <alignment horizontal="center" vertical="center"/>
    </xf>
    <xf numFmtId="0" fontId="20" fillId="13" borderId="2" xfId="107" applyFont="1" applyFill="1" applyBorder="1" applyAlignment="1">
      <alignment horizontal="center" vertical="center" wrapText="1"/>
    </xf>
    <xf numFmtId="0" fontId="20" fillId="13" borderId="5" xfId="107" applyFont="1" applyFill="1" applyBorder="1" applyAlignment="1">
      <alignment horizontal="center" vertical="center" wrapText="1"/>
    </xf>
    <xf numFmtId="0" fontId="20" fillId="13" borderId="3" xfId="107" applyFont="1" applyFill="1" applyBorder="1" applyAlignment="1">
      <alignment horizontal="center" vertical="center" wrapText="1"/>
    </xf>
    <xf numFmtId="0" fontId="10" fillId="6" borderId="1" xfId="107" applyFont="1" applyFill="1" applyBorder="1" applyAlignment="1">
      <alignment horizontal="center" vertical="center"/>
    </xf>
    <xf numFmtId="0" fontId="10" fillId="6" borderId="2" xfId="107" applyFont="1" applyFill="1" applyBorder="1" applyAlignment="1">
      <alignment horizontal="center" vertical="center" wrapText="1"/>
    </xf>
    <xf numFmtId="0" fontId="10" fillId="6" borderId="5" xfId="107" applyFont="1" applyFill="1" applyBorder="1" applyAlignment="1">
      <alignment horizontal="center" vertical="center"/>
    </xf>
    <xf numFmtId="0" fontId="10" fillId="6" borderId="3" xfId="107" applyFont="1" applyFill="1" applyBorder="1" applyAlignment="1">
      <alignment horizontal="center" vertical="center"/>
    </xf>
    <xf numFmtId="0" fontId="41" fillId="12" borderId="1" xfId="0" applyFont="1" applyFill="1" applyBorder="1" applyAlignment="1">
      <alignment horizontal="center" vertical="center" wrapText="1"/>
    </xf>
    <xf numFmtId="0" fontId="41" fillId="12" borderId="1" xfId="0" applyFont="1" applyFill="1" applyBorder="1" applyAlignment="1">
      <alignment horizontal="center" vertical="center"/>
    </xf>
    <xf numFmtId="0" fontId="20" fillId="10" borderId="16" xfId="0" applyFont="1" applyFill="1" applyBorder="1" applyAlignment="1">
      <alignment horizontal="center" vertical="center" wrapText="1"/>
    </xf>
    <xf numFmtId="0" fontId="10" fillId="10" borderId="16" xfId="0" applyFont="1" applyFill="1" applyBorder="1" applyAlignment="1">
      <alignment horizontal="center" vertical="center" wrapText="1"/>
    </xf>
    <xf numFmtId="0" fontId="10" fillId="10" borderId="18" xfId="0" applyFont="1" applyFill="1" applyBorder="1" applyAlignment="1">
      <alignment horizontal="center" vertical="center" wrapText="1"/>
    </xf>
    <xf numFmtId="0" fontId="10" fillId="10" borderId="30" xfId="0" applyFont="1" applyFill="1" applyBorder="1" applyAlignment="1">
      <alignment horizontal="center" vertical="center" wrapText="1"/>
    </xf>
  </cellXfs>
  <cellStyles count="114">
    <cellStyle name="Hipervínculo" xfId="1" builtinId="8"/>
    <cellStyle name="Hipervínculo 2" xfId="3" xr:uid="{0DB4C86B-7F69-49F1-8D7C-27F0460F09D9}"/>
    <cellStyle name="Hipervínculo 2 2" xfId="9" xr:uid="{A71D161F-F45F-4E9D-A6D6-EB6F42B118BF}"/>
    <cellStyle name="Hyperlink" xfId="4" xr:uid="{5BB68EBA-5BB0-49B0-8427-32C9C95072CF}"/>
    <cellStyle name="Hyperlink 2" xfId="10" xr:uid="{A0F5AE82-3850-4750-B9EF-8C67513E9A8B}"/>
    <cellStyle name="Millares [0]" xfId="101" builtinId="6"/>
    <cellStyle name="Millares [0] 2" xfId="7" xr:uid="{F2014278-7C0D-4B24-B596-F09E0B66DD89}"/>
    <cellStyle name="Millares [0] 2 2" xfId="32" xr:uid="{96069AE7-6173-4D7E-9799-922862DBE184}"/>
    <cellStyle name="Millares [0] 2 2 2" xfId="60" xr:uid="{AE105E75-1E20-4EDF-A03C-9085739E1A56}"/>
    <cellStyle name="Millares [0] 2 2 3" xfId="87" xr:uid="{2FCCCE1A-7600-4987-B9E9-5548D9C85DA2}"/>
    <cellStyle name="Millares [0] 2 3" xfId="48" xr:uid="{74264C60-95C3-4379-9727-05A0E6FCD2DB}"/>
    <cellStyle name="Millares [0] 2 4" xfId="76" xr:uid="{86F1784A-BEA1-4D0F-B4C3-CD022438F30C}"/>
    <cellStyle name="Millares [0] 2 5" xfId="20" xr:uid="{11CF2C61-A1A4-42FF-89E2-585EB67CA573}"/>
    <cellStyle name="Millares [0] 2 6" xfId="106" xr:uid="{29D4F422-E56E-4B1A-93A5-678C04E5A60F}"/>
    <cellStyle name="Millares [0] 3" xfId="13" xr:uid="{8DCDF8D6-9577-4438-91E1-BE130622B90A}"/>
    <cellStyle name="Millares [0] 3 2" xfId="36" xr:uid="{4704844A-33E8-4A8D-AEB4-89C3608E2C1D}"/>
    <cellStyle name="Millares [0] 3 2 2" xfId="64" xr:uid="{64097ED0-C813-49B0-A5E2-E87D3E0E4378}"/>
    <cellStyle name="Millares [0] 3 2 3" xfId="91" xr:uid="{1C54E380-2DC2-4D48-9E5E-6D0099348916}"/>
    <cellStyle name="Millares [0] 3 3" xfId="52" xr:uid="{F3284A67-403F-40DB-BC97-3AD53FF36ED9}"/>
    <cellStyle name="Millares [0] 3 4" xfId="80" xr:uid="{811C1067-4941-4079-BBCD-90F3FF4DBD51}"/>
    <cellStyle name="Millares [0] 3 5" xfId="24" xr:uid="{4790A9D4-542C-444A-B457-9218E09F4B64}"/>
    <cellStyle name="Millares [0] 3 6" xfId="110" xr:uid="{43CCE248-DF61-414D-ADF8-2DE514E0C6F2}"/>
    <cellStyle name="Millares [0] 4" xfId="44" xr:uid="{375FCCC8-426A-4874-B87D-0AF7DD56DB0D}"/>
    <cellStyle name="Millares [0] 4 2" xfId="72" xr:uid="{96F647A9-A812-470E-8946-CA432AC7FC3D}"/>
    <cellStyle name="Millares [0] 4 3" xfId="99" xr:uid="{DFDFA797-A8BA-4EF7-8A71-1D4CF69821A0}"/>
    <cellStyle name="Millares [0] 5" xfId="67" xr:uid="{275B8D0D-847B-4444-BA44-F714D77699DF}"/>
    <cellStyle name="Millares [0] 6" xfId="94" xr:uid="{706CA9B3-CE4B-4000-AA9E-79464EF473ED}"/>
    <cellStyle name="Millares [0] 7" xfId="39" xr:uid="{3D4A8D86-D5F6-468B-8B23-4A1CC41060C8}"/>
    <cellStyle name="Normal" xfId="0" builtinId="0"/>
    <cellStyle name="Normal 2" xfId="2" xr:uid="{B9453438-A0DE-46FD-842E-5CA206986D6B}"/>
    <cellStyle name="Normal 2 2" xfId="8" xr:uid="{26EAFD87-6E88-449E-9BB7-761A89D298CC}"/>
    <cellStyle name="Normal 2 2 2" xfId="33" xr:uid="{BFE3DE3F-BA33-4ADF-A234-A54720F4AE9C}"/>
    <cellStyle name="Normal 2 2 2 2" xfId="61" xr:uid="{3DD8F1F7-725A-4482-BFED-D0CFFAE60808}"/>
    <cellStyle name="Normal 2 2 2 3" xfId="88" xr:uid="{46C01D2D-54A9-417B-9CE4-A1128441BA46}"/>
    <cellStyle name="Normal 2 2 3" xfId="43" xr:uid="{F7023AA6-D59B-4618-8A55-1DC957D4CB64}"/>
    <cellStyle name="Normal 2 2 3 2" xfId="71" xr:uid="{24E58EE8-8D8E-48F2-B040-87D65FF8EB6D}"/>
    <cellStyle name="Normal 2 2 3 3" xfId="98" xr:uid="{AF7099FF-3C0D-4ACB-B1F3-40F9546FA55B}"/>
    <cellStyle name="Normal 2 2 4" xfId="49" xr:uid="{90293253-9529-4B1A-8B4E-5FACC88486D5}"/>
    <cellStyle name="Normal 2 2 5" xfId="77" xr:uid="{04BFEE84-B37E-413E-ACE0-31EB25D1EB38}"/>
    <cellStyle name="Normal 2 2 6" xfId="21" xr:uid="{5B2D13D2-CC63-48B8-A778-3D03EC5C3EE0}"/>
    <cellStyle name="Normal 2 2 7" xfId="107" xr:uid="{A01E7A07-F9E6-442D-A2FA-AB716334C194}"/>
    <cellStyle name="Normal 2 3" xfId="14" xr:uid="{9D957D96-6E4A-4EF9-92CC-EE4E06713E02}"/>
    <cellStyle name="Normal 2 3 2" xfId="37" xr:uid="{332F758B-395A-466A-90F9-56E823758F17}"/>
    <cellStyle name="Normal 2 3 2 2" xfId="65" xr:uid="{B444C4DF-3907-4C8F-801A-88D0A7C6978E}"/>
    <cellStyle name="Normal 2 3 2 3" xfId="92" xr:uid="{E819B24C-A928-43A2-A015-1505F0B20D39}"/>
    <cellStyle name="Normal 2 3 3" xfId="53" xr:uid="{D4960B67-74D4-4B8E-969D-365678A5EE0A}"/>
    <cellStyle name="Normal 2 3 4" xfId="81" xr:uid="{3391C50E-68C0-420E-B609-F8688B9DA104}"/>
    <cellStyle name="Normal 2 3 5" xfId="25" xr:uid="{AB29D0A7-3BF7-4851-AF38-EEE3936C42BC}"/>
    <cellStyle name="Normal 2 3 6" xfId="111" xr:uid="{E5178A44-4FFD-4671-83AA-50A4D1B4D843}"/>
    <cellStyle name="Normal 2 4" xfId="29" xr:uid="{38001F1C-0A1E-4A1F-8103-816EDB2FA26F}"/>
    <cellStyle name="Normal 2 4 2" xfId="57" xr:uid="{377D8021-1E69-43CC-8A6B-50F9C73DDCBD}"/>
    <cellStyle name="Normal 2 4 3" xfId="84" xr:uid="{47C02608-6084-4C55-AD82-8E0DD8A6ADFE}"/>
    <cellStyle name="Normal 2 5" xfId="42" xr:uid="{ECED73CE-1797-4B9F-BB95-5EA24AC92A37}"/>
    <cellStyle name="Normal 2 5 2" xfId="70" xr:uid="{4684BB9A-3C0F-48B6-8E59-BA96039A1F4F}"/>
    <cellStyle name="Normal 2 5 3" xfId="97" xr:uid="{18253BAF-B6B1-4A32-8E99-1140CB96BECA}"/>
    <cellStyle name="Normal 2 6" xfId="45" xr:uid="{98E51D9F-A9AD-4C3D-B537-F86F16A4C146}"/>
    <cellStyle name="Normal 2 7" xfId="73" xr:uid="{25D9BDEC-A8F8-43F8-992B-6BB7C0E73383}"/>
    <cellStyle name="Normal 2 8" xfId="17" xr:uid="{48C39725-2FB3-42E7-BA37-1AFA7DEF4FB9}"/>
    <cellStyle name="Normal 2 9" xfId="103" xr:uid="{D0A41293-8A3C-4A11-9EAB-6C3D17ACD144}"/>
    <cellStyle name="Normal 3" xfId="40" xr:uid="{2398F855-EF7F-4A55-8D0B-C77EB7444DB7}"/>
    <cellStyle name="Normal 3 2" xfId="68" xr:uid="{8C469877-98D5-48BA-87F5-D64CB649F595}"/>
    <cellStyle name="Normal 3 3" xfId="95" xr:uid="{619E6962-30CB-49B6-A5E3-805FE8CE3AF6}"/>
    <cellStyle name="Normal 4" xfId="16" xr:uid="{158EEEDD-24E9-4B89-98FB-70A12022FA83}"/>
    <cellStyle name="Normal 5" xfId="102" xr:uid="{8A64F74A-E237-4B09-B0DC-EA15BF12A7C3}"/>
    <cellStyle name="Porcentaje" xfId="100" builtinId="5"/>
    <cellStyle name="Porcentaje 2" xfId="5" xr:uid="{36E44E23-26C0-4D38-B0E5-6554CE733343}"/>
    <cellStyle name="Porcentaje 2 2" xfId="11" xr:uid="{12BD0CFA-F6BB-4454-B35B-F8F4EC577124}"/>
    <cellStyle name="Porcentaje 2 2 2" xfId="34" xr:uid="{DF0B0260-3C10-44D3-9783-4DFDE52C8937}"/>
    <cellStyle name="Porcentaje 2 2 2 2" xfId="62" xr:uid="{A4506AEE-A933-490D-8FBE-9DA90B03BB67}"/>
    <cellStyle name="Porcentaje 2 2 2 3" xfId="89" xr:uid="{53844B95-8D2C-4E5E-BC9D-A38B41060A2F}"/>
    <cellStyle name="Porcentaje 2 2 3" xfId="50" xr:uid="{0A3C8ABF-884F-493F-B039-4EB6253CDFEA}"/>
    <cellStyle name="Porcentaje 2 2 4" xfId="78" xr:uid="{AC49EC72-4A0F-4BA2-890B-A350A8F21930}"/>
    <cellStyle name="Porcentaje 2 2 5" xfId="22" xr:uid="{A4A9F15E-74B5-4C32-8919-5B7633BD9D8A}"/>
    <cellStyle name="Porcentaje 2 2 6" xfId="108" xr:uid="{9C0435FE-1AEC-45A0-B96F-11F95313DBA1}"/>
    <cellStyle name="Porcentaje 2 3" xfId="15" xr:uid="{9FFE4285-5131-4248-BA6F-21A9FEF6E064}"/>
    <cellStyle name="Porcentaje 2 3 2" xfId="38" xr:uid="{EC655DEB-5FAB-40AF-9674-F16C1D5BB1BA}"/>
    <cellStyle name="Porcentaje 2 3 2 2" xfId="66" xr:uid="{265A5D76-9B29-4A5D-A9FF-329264C53642}"/>
    <cellStyle name="Porcentaje 2 3 2 3" xfId="93" xr:uid="{3C204D20-17CE-4874-97B0-A8F066243E95}"/>
    <cellStyle name="Porcentaje 2 3 3" xfId="54" xr:uid="{644035D3-D074-4672-91BE-60626031AEB8}"/>
    <cellStyle name="Porcentaje 2 3 4" xfId="82" xr:uid="{3E94C513-850D-496B-8E38-19384B0D2669}"/>
    <cellStyle name="Porcentaje 2 3 5" xfId="26" xr:uid="{7077B10A-C60A-4915-A169-B96E95FA6CDC}"/>
    <cellStyle name="Porcentaje 2 3 6" xfId="112" xr:uid="{FA8C822C-95AD-4C90-8FF4-25C21E364B7A}"/>
    <cellStyle name="Porcentaje 2 4" xfId="30" xr:uid="{DFD7E92A-AAF8-40FC-80D1-F586A6C01CA8}"/>
    <cellStyle name="Porcentaje 2 4 2" xfId="58" xr:uid="{6CEE51FF-0040-4016-9C87-AA41642065B1}"/>
    <cellStyle name="Porcentaje 2 4 3" xfId="85" xr:uid="{C4F7B9A2-E13C-450B-AB5E-B59DCE8D0F6B}"/>
    <cellStyle name="Porcentaje 2 5" xfId="46" xr:uid="{4D2DC914-C1D5-461B-9400-858DAE49C799}"/>
    <cellStyle name="Porcentaje 2 6" xfId="74" xr:uid="{1267759B-5EF6-48A1-BC04-7DC602BC5FAA}"/>
    <cellStyle name="Porcentaje 2 7" xfId="18" xr:uid="{35ED85D3-8720-4E13-8E85-583E0D56845B}"/>
    <cellStyle name="Porcentaje 2 8" xfId="104" xr:uid="{87796446-1928-4031-9E82-9A9A86F7337B}"/>
    <cellStyle name="Porcentaje 3" xfId="6" xr:uid="{A6C410E1-6944-47FD-A41E-E229DAECE5D6}"/>
    <cellStyle name="Porcentaje 3 2" xfId="31" xr:uid="{6B0B38D2-B8FE-4C2F-B8A6-929AB44E35BA}"/>
    <cellStyle name="Porcentaje 3 2 2" xfId="59" xr:uid="{EF3A9E0A-F424-4C4D-851B-3A5ECFB42F61}"/>
    <cellStyle name="Porcentaje 3 2 3" xfId="86" xr:uid="{78A8129A-CD4F-45C8-8F93-2D437193BA5D}"/>
    <cellStyle name="Porcentaje 3 3" xfId="47" xr:uid="{CB304FC5-2431-4183-A1BC-527A60E74A90}"/>
    <cellStyle name="Porcentaje 3 4" xfId="75" xr:uid="{D8891A5B-2D94-4F54-8996-B6733D8169BC}"/>
    <cellStyle name="Porcentaje 3 5" xfId="19" xr:uid="{E0726ABE-00C8-431A-A579-A656881A8FBC}"/>
    <cellStyle name="Porcentaje 3 6" xfId="105" xr:uid="{55D79673-9B9C-4586-8D2D-B4E028309303}"/>
    <cellStyle name="Porcentaje 4" xfId="12" xr:uid="{29AEEB7A-38F2-4C06-9761-DFE2C417A37A}"/>
    <cellStyle name="Porcentaje 4 2" xfId="35" xr:uid="{4B333C30-ECD0-4D61-B8CE-B6F0059C4205}"/>
    <cellStyle name="Porcentaje 4 2 2" xfId="63" xr:uid="{605075C0-687C-4B1A-941E-B2AD8251A913}"/>
    <cellStyle name="Porcentaje 4 2 3" xfId="90" xr:uid="{CB1DAEF1-20F2-4D84-8ADD-12C4BC8EE737}"/>
    <cellStyle name="Porcentaje 4 3" xfId="51" xr:uid="{611B9985-4849-4166-8C1A-57CE5D0EE26F}"/>
    <cellStyle name="Porcentaje 4 4" xfId="79" xr:uid="{51EFD87F-DA3D-4277-99E6-149502BA7EFF}"/>
    <cellStyle name="Porcentaje 4 5" xfId="23" xr:uid="{8AD61CEB-C6A3-4F5A-BE3A-BE9B1C5F4D05}"/>
    <cellStyle name="Porcentaje 4 6" xfId="109" xr:uid="{691F4297-1030-4116-AB35-F3C7F649A86B}"/>
    <cellStyle name="Porcentaje 5" xfId="28" xr:uid="{E08461A5-9F91-49DF-8C27-729DF5DB38D1}"/>
    <cellStyle name="Porcentaje 5 2" xfId="56" xr:uid="{64C9A374-5DBA-4580-B906-5B1C8E537A03}"/>
    <cellStyle name="Porcentaje 5 3" xfId="83" xr:uid="{C9571421-C994-4EC5-8C83-14FFB4E4BC0D}"/>
    <cellStyle name="Porcentaje 6" xfId="41" xr:uid="{8F54E5D7-8740-413A-B779-6387F9CB6E8A}"/>
    <cellStyle name="Porcentaje 6 2" xfId="69" xr:uid="{6B279019-0B92-4879-98B0-750D7D9F954D}"/>
    <cellStyle name="Porcentaje 6 3" xfId="96" xr:uid="{0BB10DBA-E76E-471A-BBBE-0F44FB69EE0E}"/>
    <cellStyle name="Porcentaje 7" xfId="55" xr:uid="{84095FEA-54E0-4908-A591-5ABA6659A6B1}"/>
    <cellStyle name="Porcentaje 8" xfId="27" xr:uid="{22D981FD-2954-4CB9-9244-F59470573C44}"/>
    <cellStyle name="Porcentaje 9" xfId="113" xr:uid="{C2B10D4B-1179-498D-8A38-D332EE62757A}"/>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 Target="richData/rdrichvalue.xml"/><Relationship Id="rId3" Type="http://schemas.openxmlformats.org/officeDocument/2006/relationships/theme" Target="theme/theme1.xml"/><Relationship Id="rId7" Type="http://schemas.microsoft.com/office/2022/10/relationships/richValueRel" Target="richData/richValueRel.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sheetMetadata" Target="metadata.xml"/><Relationship Id="rId11" Type="http://schemas.openxmlformats.org/officeDocument/2006/relationships/calcChain" Target="calcChain.xml"/><Relationship Id="rId5" Type="http://schemas.openxmlformats.org/officeDocument/2006/relationships/sharedStrings" Target="sharedStrings.xml"/><Relationship Id="rId10" Type="http://schemas.microsoft.com/office/2017/06/relationships/rdRichValueTypes" Target="richData/rdRichValueTypes.xml"/><Relationship Id="rId4" Type="http://schemas.openxmlformats.org/officeDocument/2006/relationships/styles" Target="styles.xml"/><Relationship Id="rId9" Type="http://schemas.microsoft.com/office/2017/06/relationships/rdRichValueStructure" Target="richData/rdrichvaluestructure.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80" b="1" i="0" u="none" strike="noStrike" kern="1200" spc="0" baseline="0">
                <a:solidFill>
                  <a:schemeClr val="tx1">
                    <a:lumMod val="85000"/>
                    <a:lumOff val="15000"/>
                  </a:schemeClr>
                </a:solidFill>
                <a:latin typeface="Garamond" panose="02020404030301010803" pitchFamily="18" charset="0"/>
                <a:ea typeface="+mn-ea"/>
                <a:cs typeface="+mn-cs"/>
              </a:defRPr>
            </a:pPr>
            <a:r>
              <a:rPr lang="es-PY"/>
              <a:t>Ejecución Presupuestaria al 30/09/2024</a:t>
            </a:r>
          </a:p>
        </c:rich>
      </c:tx>
      <c:overlay val="0"/>
      <c:spPr>
        <a:noFill/>
        <a:ln>
          <a:noFill/>
        </a:ln>
        <a:effectLst/>
      </c:spPr>
      <c:txPr>
        <a:bodyPr rot="0" spcFirstLastPara="1" vertOverflow="ellipsis" vert="horz" wrap="square" anchor="ctr" anchorCtr="1"/>
        <a:lstStyle/>
        <a:p>
          <a:pPr>
            <a:defRPr sz="1680" b="1" i="0" u="none" strike="noStrike" kern="1200" spc="0" baseline="0">
              <a:solidFill>
                <a:schemeClr val="tx1">
                  <a:lumMod val="85000"/>
                  <a:lumOff val="15000"/>
                </a:schemeClr>
              </a:solidFill>
              <a:latin typeface="Garamond" panose="02020404030301010803" pitchFamily="18" charset="0"/>
              <a:ea typeface="+mn-ea"/>
              <a:cs typeface="+mn-cs"/>
            </a:defRPr>
          </a:pPr>
          <a:endParaRPr lang="es-PY"/>
        </a:p>
      </c:txPr>
    </c:title>
    <c:autoTitleDeleted val="0"/>
    <c:plotArea>
      <c:layout>
        <c:manualLayout>
          <c:layoutTarget val="inner"/>
          <c:xMode val="edge"/>
          <c:yMode val="edge"/>
          <c:x val="0.33152257808264762"/>
          <c:y val="0.29486033982594279"/>
          <c:w val="0.30696144577019896"/>
          <c:h val="0.59251636966431831"/>
        </c:manualLayout>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29FD-4318-8C92-E2E247515C28}"/>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29FD-4318-8C92-E2E247515C28}"/>
              </c:ext>
            </c:extLst>
          </c:dPt>
          <c:dLbls>
            <c:dLbl>
              <c:idx val="0"/>
              <c:layout>
                <c:manualLayout>
                  <c:x val="0.14113356391198764"/>
                  <c:y val="9.4657053410492284E-2"/>
                </c:manualLayout>
              </c:layout>
              <c:showLegendKey val="0"/>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1-29FD-4318-8C92-E2E247515C28}"/>
                </c:ext>
              </c:extLst>
            </c:dLbl>
            <c:dLbl>
              <c:idx val="1"/>
              <c:layout>
                <c:manualLayout>
                  <c:x val="-0.12402031054529399"/>
                  <c:y val="-0.2089827024633969"/>
                </c:manualLayout>
              </c:layout>
              <c:tx>
                <c:rich>
                  <a:bodyPr/>
                  <a:lstStyle/>
                  <a:p>
                    <a:fld id="{A106AD90-FD39-466F-8A5C-21F193DB9AD1}" type="CATEGORYNAME">
                      <a:rPr lang="en-US"/>
                      <a:pPr/>
                      <a:t>[NOMBRE DE CATEGORÍA]</a:t>
                    </a:fld>
                    <a:r>
                      <a:rPr lang="en-US" baseline="0"/>
                      <a:t>
78.359.872.815 49%</a:t>
                    </a:r>
                  </a:p>
                </c:rich>
              </c:tx>
              <c:showLegendKey val="0"/>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3-29FD-4318-8C92-E2E247515C28}"/>
                </c:ext>
              </c:extLst>
            </c:dLbl>
            <c:spPr>
              <a:noFill/>
              <a:ln>
                <a:noFill/>
              </a:ln>
              <a:effectLst/>
            </c:spPr>
            <c:txPr>
              <a:bodyPr rot="0" spcFirstLastPara="1" vertOverflow="ellipsis" vert="horz" wrap="square" anchor="ctr" anchorCtr="1"/>
              <a:lstStyle/>
              <a:p>
                <a:pPr>
                  <a:defRPr sz="1400" b="1" i="0" u="none" strike="noStrike" kern="1200" baseline="0">
                    <a:solidFill>
                      <a:schemeClr val="tx1">
                        <a:lumMod val="85000"/>
                        <a:lumOff val="15000"/>
                      </a:schemeClr>
                    </a:solidFill>
                    <a:latin typeface="Garamond" panose="02020404030301010803" pitchFamily="18" charset="0"/>
                    <a:ea typeface="+mn-ea"/>
                    <a:cs typeface="+mn-cs"/>
                  </a:defRPr>
                </a:pPr>
                <a:endParaRPr lang="es-PY"/>
              </a:p>
            </c:txPr>
            <c:showLegendKey val="0"/>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'[1]MATRIZ RCC_MIC 24'!$E$93:$F$93</c:f>
              <c:strCache>
                <c:ptCount val="2"/>
                <c:pt idx="0">
                  <c:v>Ejecutado.
Ojeporúmava</c:v>
                </c:pt>
                <c:pt idx="1">
                  <c:v>Saldos.
Viru hembýva
</c:v>
                </c:pt>
              </c:strCache>
            </c:strRef>
          </c:cat>
          <c:val>
            <c:numRef>
              <c:f>'[1]MATRIZ RCC_MIC 24'!$E$199:$F$199</c:f>
              <c:numCache>
                <c:formatCode>General</c:formatCode>
                <c:ptCount val="2"/>
                <c:pt idx="0">
                  <c:v>80645283687</c:v>
                </c:pt>
                <c:pt idx="1">
                  <c:v>78249513678</c:v>
                </c:pt>
              </c:numCache>
            </c:numRef>
          </c:val>
          <c:extLst>
            <c:ext xmlns:c16="http://schemas.microsoft.com/office/drawing/2014/chart" uri="{C3380CC4-5D6E-409C-BE32-E72D297353CC}">
              <c16:uniqueId val="{00000004-29FD-4318-8C92-E2E247515C28}"/>
            </c:ext>
          </c:extLst>
        </c:ser>
        <c:dLbls>
          <c:showLegendKey val="0"/>
          <c:showVal val="0"/>
          <c:showCatName val="0"/>
          <c:showSerName val="0"/>
          <c:showPercent val="0"/>
          <c:showBubbleSize val="0"/>
          <c:showLeaderLines val="1"/>
        </c:dLbls>
        <c:firstSliceAng val="0"/>
      </c:pieChart>
      <c:spPr>
        <a:solidFill>
          <a:schemeClr val="accent4">
            <a:lumMod val="20000"/>
            <a:lumOff val="80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accent4">
        <a:lumMod val="20000"/>
        <a:lumOff val="80000"/>
      </a:schemeClr>
    </a:solidFill>
    <a:ln w="9525" cap="flat" cmpd="sng" algn="ctr">
      <a:noFill/>
      <a:round/>
    </a:ln>
    <a:effectLst/>
  </c:spPr>
  <c:txPr>
    <a:bodyPr/>
    <a:lstStyle/>
    <a:p>
      <a:pPr>
        <a:defRPr sz="1400" b="1">
          <a:solidFill>
            <a:schemeClr val="tx1">
              <a:lumMod val="85000"/>
              <a:lumOff val="15000"/>
            </a:schemeClr>
          </a:solidFill>
          <a:latin typeface="Garamond" panose="02020404030301010803" pitchFamily="18" charset="0"/>
        </a:defRPr>
      </a:pPr>
      <a:endParaRPr lang="es-PY"/>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3" Type="http://schemas.openxmlformats.org/officeDocument/2006/relationships/image" Target="../media/image16.png"/><Relationship Id="rId18" Type="http://schemas.openxmlformats.org/officeDocument/2006/relationships/image" Target="../media/image20.png"/><Relationship Id="rId26" Type="http://schemas.openxmlformats.org/officeDocument/2006/relationships/image" Target="../media/image27.png"/><Relationship Id="rId39" Type="http://schemas.openxmlformats.org/officeDocument/2006/relationships/image" Target="../media/image40.png"/><Relationship Id="rId21" Type="http://schemas.openxmlformats.org/officeDocument/2006/relationships/image" Target="../media/image23.png"/><Relationship Id="rId34" Type="http://schemas.openxmlformats.org/officeDocument/2006/relationships/image" Target="../media/image35.png"/><Relationship Id="rId7" Type="http://schemas.openxmlformats.org/officeDocument/2006/relationships/image" Target="../media/image10.png"/><Relationship Id="rId2" Type="http://schemas.openxmlformats.org/officeDocument/2006/relationships/image" Target="../media/image5.png"/><Relationship Id="rId16" Type="http://schemas.openxmlformats.org/officeDocument/2006/relationships/image" Target="../media/image18.png"/><Relationship Id="rId20" Type="http://schemas.openxmlformats.org/officeDocument/2006/relationships/image" Target="../media/image22.png"/><Relationship Id="rId29" Type="http://schemas.openxmlformats.org/officeDocument/2006/relationships/image" Target="../media/image30.png"/><Relationship Id="rId41" Type="http://schemas.openxmlformats.org/officeDocument/2006/relationships/image" Target="../media/image42.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24" Type="http://schemas.openxmlformats.org/officeDocument/2006/relationships/hyperlink" Target="https://www.mic.gov.py/unidad-de-transparencia-y-la-anticorrupcion/#https://www.mic.gov.py/unidad-de-transparencia-y-la-anticorrupcion/" TargetMode="External"/><Relationship Id="rId32" Type="http://schemas.openxmlformats.org/officeDocument/2006/relationships/image" Target="../media/image33.png"/><Relationship Id="rId37" Type="http://schemas.openxmlformats.org/officeDocument/2006/relationships/image" Target="../media/image38.png"/><Relationship Id="rId40" Type="http://schemas.openxmlformats.org/officeDocument/2006/relationships/image" Target="../media/image41.png"/><Relationship Id="rId5" Type="http://schemas.openxmlformats.org/officeDocument/2006/relationships/image" Target="../media/image8.png"/><Relationship Id="rId15" Type="http://schemas.openxmlformats.org/officeDocument/2006/relationships/chart" Target="../charts/chart1.xml"/><Relationship Id="rId23" Type="http://schemas.openxmlformats.org/officeDocument/2006/relationships/image" Target="../media/image25.png"/><Relationship Id="rId28" Type="http://schemas.openxmlformats.org/officeDocument/2006/relationships/image" Target="../media/image29.png"/><Relationship Id="rId36" Type="http://schemas.openxmlformats.org/officeDocument/2006/relationships/image" Target="../media/image37.png"/><Relationship Id="rId10" Type="http://schemas.openxmlformats.org/officeDocument/2006/relationships/image" Target="../media/image13.png"/><Relationship Id="rId19" Type="http://schemas.openxmlformats.org/officeDocument/2006/relationships/image" Target="../media/image21.png"/><Relationship Id="rId31" Type="http://schemas.openxmlformats.org/officeDocument/2006/relationships/image" Target="../media/image32.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 Id="rId22" Type="http://schemas.openxmlformats.org/officeDocument/2006/relationships/image" Target="../media/image24.png"/><Relationship Id="rId27" Type="http://schemas.openxmlformats.org/officeDocument/2006/relationships/image" Target="../media/image28.png"/><Relationship Id="rId30" Type="http://schemas.openxmlformats.org/officeDocument/2006/relationships/image" Target="../media/image31.png"/><Relationship Id="rId35" Type="http://schemas.openxmlformats.org/officeDocument/2006/relationships/image" Target="../media/image36.png"/><Relationship Id="rId8" Type="http://schemas.openxmlformats.org/officeDocument/2006/relationships/image" Target="../media/image11.png"/><Relationship Id="rId3" Type="http://schemas.openxmlformats.org/officeDocument/2006/relationships/image" Target="../media/image6.png"/><Relationship Id="rId12" Type="http://schemas.openxmlformats.org/officeDocument/2006/relationships/image" Target="../media/image15.png"/><Relationship Id="rId17" Type="http://schemas.openxmlformats.org/officeDocument/2006/relationships/image" Target="../media/image19.png"/><Relationship Id="rId25" Type="http://schemas.openxmlformats.org/officeDocument/2006/relationships/image" Target="../media/image26.png"/><Relationship Id="rId33" Type="http://schemas.openxmlformats.org/officeDocument/2006/relationships/image" Target="../media/image34.png"/><Relationship Id="rId38" Type="http://schemas.openxmlformats.org/officeDocument/2006/relationships/image" Target="../media/image39.jpeg"/></Relationships>
</file>

<file path=xl/drawings/drawing1.xml><?xml version="1.0" encoding="utf-8"?>
<xdr:wsDr xmlns:xdr="http://schemas.openxmlformats.org/drawingml/2006/spreadsheetDrawing" xmlns:a="http://schemas.openxmlformats.org/drawingml/2006/main">
  <xdr:twoCellAnchor editAs="oneCell">
    <xdr:from>
      <xdr:col>5</xdr:col>
      <xdr:colOff>2819400</xdr:colOff>
      <xdr:row>480</xdr:row>
      <xdr:rowOff>63500</xdr:rowOff>
    </xdr:from>
    <xdr:to>
      <xdr:col>6</xdr:col>
      <xdr:colOff>2146300</xdr:colOff>
      <xdr:row>480</xdr:row>
      <xdr:rowOff>1828800</xdr:rowOff>
    </xdr:to>
    <xdr:pic>
      <xdr:nvPicPr>
        <xdr:cNvPr id="30" name="Imagen 29" descr="Interfaz de usuario gráfica&#10;&#10;Descripción generada automáticamente">
          <a:extLst>
            <a:ext uri="{FF2B5EF4-FFF2-40B4-BE49-F238E27FC236}">
              <a16:creationId xmlns:a16="http://schemas.microsoft.com/office/drawing/2014/main" id="{DBBB3530-A313-7DBE-3432-4C0100AABABD}"/>
            </a:ext>
          </a:extLst>
        </xdr:cNvPr>
        <xdr:cNvPicPr>
          <a:picLocks noChangeAspect="1"/>
        </xdr:cNvPicPr>
      </xdr:nvPicPr>
      <xdr:blipFill rotWithShape="1">
        <a:blip xmlns:r="http://schemas.openxmlformats.org/officeDocument/2006/relationships" r:embed="rId1"/>
        <a:srcRect l="7409" t="12237" r="36501" b="21877"/>
        <a:stretch/>
      </xdr:blipFill>
      <xdr:spPr bwMode="auto">
        <a:xfrm>
          <a:off x="12179300" y="387921500"/>
          <a:ext cx="2489200" cy="17653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1333500</xdr:colOff>
      <xdr:row>1</xdr:row>
      <xdr:rowOff>127000</xdr:rowOff>
    </xdr:from>
    <xdr:to>
      <xdr:col>5</xdr:col>
      <xdr:colOff>2159000</xdr:colOff>
      <xdr:row>1</xdr:row>
      <xdr:rowOff>1003300</xdr:rowOff>
    </xdr:to>
    <xdr:pic>
      <xdr:nvPicPr>
        <xdr:cNvPr id="21" name="Imagen 20">
          <a:extLst>
            <a:ext uri="{FF2B5EF4-FFF2-40B4-BE49-F238E27FC236}">
              <a16:creationId xmlns:a16="http://schemas.microsoft.com/office/drawing/2014/main" id="{B7E70249-1FDE-54D1-8238-07026BA1B26F}"/>
            </a:ext>
          </a:extLst>
        </xdr:cNvPr>
        <xdr:cNvPicPr>
          <a:picLocks noChangeAspect="1"/>
        </xdr:cNvPicPr>
      </xdr:nvPicPr>
      <xdr:blipFill>
        <a:blip xmlns:r="http://schemas.openxmlformats.org/officeDocument/2006/relationships" r:embed="rId2"/>
        <a:stretch>
          <a:fillRect/>
        </a:stretch>
      </xdr:blipFill>
      <xdr:spPr>
        <a:xfrm>
          <a:off x="2984500" y="317500"/>
          <a:ext cx="8534400" cy="876300"/>
        </a:xfrm>
        <a:prstGeom prst="rect">
          <a:avLst/>
        </a:prstGeom>
      </xdr:spPr>
    </xdr:pic>
    <xdr:clientData/>
  </xdr:twoCellAnchor>
  <xdr:twoCellAnchor editAs="oneCell">
    <xdr:from>
      <xdr:col>6</xdr:col>
      <xdr:colOff>25400</xdr:colOff>
      <xdr:row>102</xdr:row>
      <xdr:rowOff>82550</xdr:rowOff>
    </xdr:from>
    <xdr:to>
      <xdr:col>6</xdr:col>
      <xdr:colOff>2133600</xdr:colOff>
      <xdr:row>102</xdr:row>
      <xdr:rowOff>1536700</xdr:rowOff>
    </xdr:to>
    <xdr:pic>
      <xdr:nvPicPr>
        <xdr:cNvPr id="2" name="Imagen 1">
          <a:extLst>
            <a:ext uri="{FF2B5EF4-FFF2-40B4-BE49-F238E27FC236}">
              <a16:creationId xmlns:a16="http://schemas.microsoft.com/office/drawing/2014/main" id="{A552CA18-D821-40FA-86A2-9DC6921CE746}"/>
            </a:ext>
          </a:extLst>
        </xdr:cNvPr>
        <xdr:cNvPicPr>
          <a:picLocks noChangeAspect="1"/>
        </xdr:cNvPicPr>
      </xdr:nvPicPr>
      <xdr:blipFill>
        <a:blip xmlns:r="http://schemas.openxmlformats.org/officeDocument/2006/relationships" r:embed="rId3"/>
        <a:stretch>
          <a:fillRect/>
        </a:stretch>
      </xdr:blipFill>
      <xdr:spPr>
        <a:xfrm>
          <a:off x="12547600" y="82835750"/>
          <a:ext cx="2108200" cy="1454150"/>
        </a:xfrm>
        <a:prstGeom prst="rect">
          <a:avLst/>
        </a:prstGeom>
      </xdr:spPr>
    </xdr:pic>
    <xdr:clientData/>
  </xdr:twoCellAnchor>
  <xdr:twoCellAnchor editAs="oneCell">
    <xdr:from>
      <xdr:col>6</xdr:col>
      <xdr:colOff>25400</xdr:colOff>
      <xdr:row>103</xdr:row>
      <xdr:rowOff>41728</xdr:rowOff>
    </xdr:from>
    <xdr:to>
      <xdr:col>6</xdr:col>
      <xdr:colOff>2197100</xdr:colOff>
      <xdr:row>103</xdr:row>
      <xdr:rowOff>1587500</xdr:rowOff>
    </xdr:to>
    <xdr:pic>
      <xdr:nvPicPr>
        <xdr:cNvPr id="3" name="Imagen 2">
          <a:extLst>
            <a:ext uri="{FF2B5EF4-FFF2-40B4-BE49-F238E27FC236}">
              <a16:creationId xmlns:a16="http://schemas.microsoft.com/office/drawing/2014/main" id="{ADE9B7D5-6945-4377-9DD2-CAD655B2C00B}"/>
            </a:ext>
          </a:extLst>
        </xdr:cNvPr>
        <xdr:cNvPicPr>
          <a:picLocks noChangeAspect="1"/>
        </xdr:cNvPicPr>
      </xdr:nvPicPr>
      <xdr:blipFill>
        <a:blip xmlns:r="http://schemas.openxmlformats.org/officeDocument/2006/relationships" r:embed="rId4"/>
        <a:stretch>
          <a:fillRect/>
        </a:stretch>
      </xdr:blipFill>
      <xdr:spPr>
        <a:xfrm>
          <a:off x="12547600" y="80254928"/>
          <a:ext cx="2171700" cy="1545772"/>
        </a:xfrm>
        <a:prstGeom prst="rect">
          <a:avLst/>
        </a:prstGeom>
      </xdr:spPr>
    </xdr:pic>
    <xdr:clientData/>
  </xdr:twoCellAnchor>
  <xdr:twoCellAnchor editAs="oneCell">
    <xdr:from>
      <xdr:col>6</xdr:col>
      <xdr:colOff>25400</xdr:colOff>
      <xdr:row>108</xdr:row>
      <xdr:rowOff>78855</xdr:rowOff>
    </xdr:from>
    <xdr:to>
      <xdr:col>6</xdr:col>
      <xdr:colOff>2120900</xdr:colOff>
      <xdr:row>108</xdr:row>
      <xdr:rowOff>1447800</xdr:rowOff>
    </xdr:to>
    <xdr:pic>
      <xdr:nvPicPr>
        <xdr:cNvPr id="4" name="Imagen 3">
          <a:extLst>
            <a:ext uri="{FF2B5EF4-FFF2-40B4-BE49-F238E27FC236}">
              <a16:creationId xmlns:a16="http://schemas.microsoft.com/office/drawing/2014/main" id="{DC2F6565-F751-4FB0-A42B-2353E469B7BF}"/>
            </a:ext>
          </a:extLst>
        </xdr:cNvPr>
        <xdr:cNvPicPr>
          <a:picLocks noChangeAspect="1"/>
        </xdr:cNvPicPr>
      </xdr:nvPicPr>
      <xdr:blipFill>
        <a:blip xmlns:r="http://schemas.openxmlformats.org/officeDocument/2006/relationships" r:embed="rId5"/>
        <a:stretch>
          <a:fillRect/>
        </a:stretch>
      </xdr:blipFill>
      <xdr:spPr>
        <a:xfrm>
          <a:off x="12547600" y="91290255"/>
          <a:ext cx="2095500" cy="1368945"/>
        </a:xfrm>
        <a:prstGeom prst="rect">
          <a:avLst/>
        </a:prstGeom>
      </xdr:spPr>
    </xdr:pic>
    <xdr:clientData/>
  </xdr:twoCellAnchor>
  <xdr:twoCellAnchor editAs="oneCell">
    <xdr:from>
      <xdr:col>6</xdr:col>
      <xdr:colOff>50801</xdr:colOff>
      <xdr:row>117</xdr:row>
      <xdr:rowOff>63500</xdr:rowOff>
    </xdr:from>
    <xdr:to>
      <xdr:col>6</xdr:col>
      <xdr:colOff>2197100</xdr:colOff>
      <xdr:row>118</xdr:row>
      <xdr:rowOff>1765300</xdr:rowOff>
    </xdr:to>
    <xdr:pic>
      <xdr:nvPicPr>
        <xdr:cNvPr id="5" name="Imagen 4">
          <a:extLst>
            <a:ext uri="{FF2B5EF4-FFF2-40B4-BE49-F238E27FC236}">
              <a16:creationId xmlns:a16="http://schemas.microsoft.com/office/drawing/2014/main" id="{B7CB711E-BE19-4733-9678-3F87D8BA8889}"/>
            </a:ext>
            <a:ext uri="{147F2762-F138-4A5C-976F-8EAC2B608ADB}">
              <a16:predDERef xmlns:a16="http://schemas.microsoft.com/office/drawing/2014/main" pred="{B7E70249-1FDE-54D1-8238-07026BA1B26F}"/>
            </a:ext>
          </a:extLst>
        </xdr:cNvPr>
        <xdr:cNvPicPr>
          <a:picLocks noChangeAspect="1"/>
        </xdr:cNvPicPr>
      </xdr:nvPicPr>
      <xdr:blipFill rotWithShape="1">
        <a:blip xmlns:r="http://schemas.openxmlformats.org/officeDocument/2006/relationships" r:embed="rId6"/>
        <a:srcRect t="13725" r="6586" b="7843"/>
        <a:stretch/>
      </xdr:blipFill>
      <xdr:spPr>
        <a:xfrm>
          <a:off x="12573001" y="102120700"/>
          <a:ext cx="2146299" cy="2222500"/>
        </a:xfrm>
        <a:prstGeom prst="rect">
          <a:avLst/>
        </a:prstGeom>
      </xdr:spPr>
    </xdr:pic>
    <xdr:clientData/>
  </xdr:twoCellAnchor>
  <xdr:twoCellAnchor editAs="oneCell">
    <xdr:from>
      <xdr:col>6</xdr:col>
      <xdr:colOff>44451</xdr:colOff>
      <xdr:row>118</xdr:row>
      <xdr:rowOff>1981200</xdr:rowOff>
    </xdr:from>
    <xdr:to>
      <xdr:col>6</xdr:col>
      <xdr:colOff>2209801</xdr:colOff>
      <xdr:row>118</xdr:row>
      <xdr:rowOff>4229100</xdr:rowOff>
    </xdr:to>
    <xdr:pic>
      <xdr:nvPicPr>
        <xdr:cNvPr id="6" name="Imagen 5">
          <a:extLst>
            <a:ext uri="{FF2B5EF4-FFF2-40B4-BE49-F238E27FC236}">
              <a16:creationId xmlns:a16="http://schemas.microsoft.com/office/drawing/2014/main" id="{928CFBBB-0739-4461-9E61-BCE7E2C478B9}"/>
            </a:ext>
            <a:ext uri="{147F2762-F138-4A5C-976F-8EAC2B608ADB}">
              <a16:predDERef xmlns:a16="http://schemas.microsoft.com/office/drawing/2014/main" pred="{DDABB2B8-BC2F-480A-07E6-D9CBD33416F8}"/>
            </a:ext>
          </a:extLst>
        </xdr:cNvPr>
        <xdr:cNvPicPr>
          <a:picLocks noChangeAspect="1"/>
        </xdr:cNvPicPr>
      </xdr:nvPicPr>
      <xdr:blipFill>
        <a:blip xmlns:r="http://schemas.openxmlformats.org/officeDocument/2006/relationships" r:embed="rId7"/>
        <a:stretch>
          <a:fillRect/>
        </a:stretch>
      </xdr:blipFill>
      <xdr:spPr>
        <a:xfrm>
          <a:off x="12566651" y="104559100"/>
          <a:ext cx="2165350" cy="2247900"/>
        </a:xfrm>
        <a:prstGeom prst="rect">
          <a:avLst/>
        </a:prstGeom>
      </xdr:spPr>
    </xdr:pic>
    <xdr:clientData/>
  </xdr:twoCellAnchor>
  <xdr:twoCellAnchor editAs="oneCell">
    <xdr:from>
      <xdr:col>6</xdr:col>
      <xdr:colOff>19051</xdr:colOff>
      <xdr:row>119</xdr:row>
      <xdr:rowOff>38100</xdr:rowOff>
    </xdr:from>
    <xdr:to>
      <xdr:col>6</xdr:col>
      <xdr:colOff>2197101</xdr:colOff>
      <xdr:row>120</xdr:row>
      <xdr:rowOff>241300</xdr:rowOff>
    </xdr:to>
    <xdr:pic>
      <xdr:nvPicPr>
        <xdr:cNvPr id="7" name="Imagen 6">
          <a:extLst>
            <a:ext uri="{FF2B5EF4-FFF2-40B4-BE49-F238E27FC236}">
              <a16:creationId xmlns:a16="http://schemas.microsoft.com/office/drawing/2014/main" id="{BFFBE5A7-53FA-4136-8335-807F0886292C}"/>
            </a:ext>
            <a:ext uri="{147F2762-F138-4A5C-976F-8EAC2B608ADB}">
              <a16:predDERef xmlns:a16="http://schemas.microsoft.com/office/drawing/2014/main" pred="{56EF28D1-F951-858D-EA27-2C9971F837B9}"/>
            </a:ext>
          </a:extLst>
        </xdr:cNvPr>
        <xdr:cNvPicPr>
          <a:picLocks noChangeAspect="1"/>
        </xdr:cNvPicPr>
      </xdr:nvPicPr>
      <xdr:blipFill>
        <a:blip xmlns:r="http://schemas.openxmlformats.org/officeDocument/2006/relationships" r:embed="rId8"/>
        <a:stretch>
          <a:fillRect/>
        </a:stretch>
      </xdr:blipFill>
      <xdr:spPr>
        <a:xfrm>
          <a:off x="12541251" y="107823000"/>
          <a:ext cx="2178050" cy="1866900"/>
        </a:xfrm>
        <a:prstGeom prst="rect">
          <a:avLst/>
        </a:prstGeom>
      </xdr:spPr>
    </xdr:pic>
    <xdr:clientData/>
  </xdr:twoCellAnchor>
  <xdr:twoCellAnchor editAs="oneCell">
    <xdr:from>
      <xdr:col>6</xdr:col>
      <xdr:colOff>38099</xdr:colOff>
      <xdr:row>120</xdr:row>
      <xdr:rowOff>533400</xdr:rowOff>
    </xdr:from>
    <xdr:to>
      <xdr:col>6</xdr:col>
      <xdr:colOff>2159000</xdr:colOff>
      <xdr:row>120</xdr:row>
      <xdr:rowOff>2451100</xdr:rowOff>
    </xdr:to>
    <xdr:pic>
      <xdr:nvPicPr>
        <xdr:cNvPr id="8" name="Imagen 7">
          <a:extLst>
            <a:ext uri="{FF2B5EF4-FFF2-40B4-BE49-F238E27FC236}">
              <a16:creationId xmlns:a16="http://schemas.microsoft.com/office/drawing/2014/main" id="{2C941ABC-511F-43E6-9CA3-A7F52FCDAF41}"/>
            </a:ext>
            <a:ext uri="{147F2762-F138-4A5C-976F-8EAC2B608ADB}">
              <a16:predDERef xmlns:a16="http://schemas.microsoft.com/office/drawing/2014/main" pred="{E17644B2-533F-DD0D-6D2E-5EBA7C94178D}"/>
            </a:ext>
          </a:extLst>
        </xdr:cNvPr>
        <xdr:cNvPicPr>
          <a:picLocks noChangeAspect="1"/>
        </xdr:cNvPicPr>
      </xdr:nvPicPr>
      <xdr:blipFill>
        <a:blip xmlns:r="http://schemas.openxmlformats.org/officeDocument/2006/relationships" r:embed="rId9"/>
        <a:stretch>
          <a:fillRect/>
        </a:stretch>
      </xdr:blipFill>
      <xdr:spPr>
        <a:xfrm>
          <a:off x="12560299" y="109982000"/>
          <a:ext cx="2120901" cy="1917700"/>
        </a:xfrm>
        <a:prstGeom prst="rect">
          <a:avLst/>
        </a:prstGeom>
      </xdr:spPr>
    </xdr:pic>
    <xdr:clientData/>
  </xdr:twoCellAnchor>
  <xdr:twoCellAnchor editAs="oneCell">
    <xdr:from>
      <xdr:col>6</xdr:col>
      <xdr:colOff>50801</xdr:colOff>
      <xdr:row>121</xdr:row>
      <xdr:rowOff>88900</xdr:rowOff>
    </xdr:from>
    <xdr:to>
      <xdr:col>6</xdr:col>
      <xdr:colOff>2171701</xdr:colOff>
      <xdr:row>122</xdr:row>
      <xdr:rowOff>927100</xdr:rowOff>
    </xdr:to>
    <xdr:pic>
      <xdr:nvPicPr>
        <xdr:cNvPr id="9" name="Imagen 8">
          <a:extLst>
            <a:ext uri="{FF2B5EF4-FFF2-40B4-BE49-F238E27FC236}">
              <a16:creationId xmlns:a16="http://schemas.microsoft.com/office/drawing/2014/main" id="{CD5BE410-8A44-4076-95F6-8E9E711855DF}"/>
            </a:ext>
            <a:ext uri="{147F2762-F138-4A5C-976F-8EAC2B608ADB}">
              <a16:predDERef xmlns:a16="http://schemas.microsoft.com/office/drawing/2014/main" pred="{AEDDFEE6-5648-0941-980E-BB7EF0B74A3E}"/>
            </a:ext>
          </a:extLst>
        </xdr:cNvPr>
        <xdr:cNvPicPr>
          <a:picLocks noChangeAspect="1"/>
        </xdr:cNvPicPr>
      </xdr:nvPicPr>
      <xdr:blipFill>
        <a:blip xmlns:r="http://schemas.openxmlformats.org/officeDocument/2006/relationships" r:embed="rId10"/>
        <a:stretch>
          <a:fillRect/>
        </a:stretch>
      </xdr:blipFill>
      <xdr:spPr>
        <a:xfrm>
          <a:off x="12573001" y="112890300"/>
          <a:ext cx="2120900" cy="2654300"/>
        </a:xfrm>
        <a:prstGeom prst="rect">
          <a:avLst/>
        </a:prstGeom>
      </xdr:spPr>
    </xdr:pic>
    <xdr:clientData/>
  </xdr:twoCellAnchor>
  <xdr:twoCellAnchor editAs="oneCell">
    <xdr:from>
      <xdr:col>6</xdr:col>
      <xdr:colOff>50801</xdr:colOff>
      <xdr:row>122</xdr:row>
      <xdr:rowOff>2489200</xdr:rowOff>
    </xdr:from>
    <xdr:to>
      <xdr:col>6</xdr:col>
      <xdr:colOff>2171701</xdr:colOff>
      <xdr:row>122</xdr:row>
      <xdr:rowOff>4794250</xdr:rowOff>
    </xdr:to>
    <xdr:pic>
      <xdr:nvPicPr>
        <xdr:cNvPr id="10" name="Imagen 9">
          <a:extLst>
            <a:ext uri="{FF2B5EF4-FFF2-40B4-BE49-F238E27FC236}">
              <a16:creationId xmlns:a16="http://schemas.microsoft.com/office/drawing/2014/main" id="{197E1FAA-E07E-47F0-B2A4-4B6DA880F4C8}"/>
            </a:ext>
            <a:ext uri="{147F2762-F138-4A5C-976F-8EAC2B608ADB}">
              <a16:predDERef xmlns:a16="http://schemas.microsoft.com/office/drawing/2014/main" pred="{FA290E6F-0FCE-D569-E2E7-14090A9A743C}"/>
            </a:ext>
          </a:extLst>
        </xdr:cNvPr>
        <xdr:cNvPicPr>
          <a:picLocks noChangeAspect="1"/>
        </xdr:cNvPicPr>
      </xdr:nvPicPr>
      <xdr:blipFill>
        <a:blip xmlns:r="http://schemas.openxmlformats.org/officeDocument/2006/relationships" r:embed="rId11"/>
        <a:stretch>
          <a:fillRect/>
        </a:stretch>
      </xdr:blipFill>
      <xdr:spPr>
        <a:xfrm>
          <a:off x="12573001" y="115836700"/>
          <a:ext cx="2120900" cy="2305050"/>
        </a:xfrm>
        <a:prstGeom prst="rect">
          <a:avLst/>
        </a:prstGeom>
      </xdr:spPr>
    </xdr:pic>
    <xdr:clientData/>
  </xdr:twoCellAnchor>
  <xdr:twoCellAnchor editAs="oneCell">
    <xdr:from>
      <xdr:col>7</xdr:col>
      <xdr:colOff>38101</xdr:colOff>
      <xdr:row>122</xdr:row>
      <xdr:rowOff>219075</xdr:rowOff>
    </xdr:from>
    <xdr:to>
      <xdr:col>7</xdr:col>
      <xdr:colOff>1231900</xdr:colOff>
      <xdr:row>122</xdr:row>
      <xdr:rowOff>3098800</xdr:rowOff>
    </xdr:to>
    <xdr:pic>
      <xdr:nvPicPr>
        <xdr:cNvPr id="11" name="Imagen 10">
          <a:extLst>
            <a:ext uri="{FF2B5EF4-FFF2-40B4-BE49-F238E27FC236}">
              <a16:creationId xmlns:a16="http://schemas.microsoft.com/office/drawing/2014/main" id="{B966EEDC-72E0-4440-8655-06F620193C39}"/>
            </a:ext>
            <a:ext uri="{147F2762-F138-4A5C-976F-8EAC2B608ADB}">
              <a16:predDERef xmlns:a16="http://schemas.microsoft.com/office/drawing/2014/main" pred="{7128582A-CA34-D71F-0584-51207B914BCC}"/>
            </a:ext>
          </a:extLst>
        </xdr:cNvPr>
        <xdr:cNvPicPr>
          <a:picLocks noChangeAspect="1"/>
        </xdr:cNvPicPr>
      </xdr:nvPicPr>
      <xdr:blipFill>
        <a:blip xmlns:r="http://schemas.openxmlformats.org/officeDocument/2006/relationships" r:embed="rId12"/>
        <a:stretch>
          <a:fillRect/>
        </a:stretch>
      </xdr:blipFill>
      <xdr:spPr>
        <a:xfrm>
          <a:off x="14782801" y="112131475"/>
          <a:ext cx="1193799" cy="2879725"/>
        </a:xfrm>
        <a:prstGeom prst="rect">
          <a:avLst/>
        </a:prstGeom>
      </xdr:spPr>
    </xdr:pic>
    <xdr:clientData/>
  </xdr:twoCellAnchor>
  <xdr:twoCellAnchor editAs="oneCell">
    <xdr:from>
      <xdr:col>6</xdr:col>
      <xdr:colOff>12701</xdr:colOff>
      <xdr:row>123</xdr:row>
      <xdr:rowOff>444500</xdr:rowOff>
    </xdr:from>
    <xdr:to>
      <xdr:col>6</xdr:col>
      <xdr:colOff>2201538</xdr:colOff>
      <xdr:row>124</xdr:row>
      <xdr:rowOff>3444875</xdr:rowOff>
    </xdr:to>
    <xdr:pic>
      <xdr:nvPicPr>
        <xdr:cNvPr id="12" name="Imagen 11">
          <a:extLst>
            <a:ext uri="{FF2B5EF4-FFF2-40B4-BE49-F238E27FC236}">
              <a16:creationId xmlns:a16="http://schemas.microsoft.com/office/drawing/2014/main" id="{B06FAABF-6506-40E4-9E0D-66566D3F52FF}"/>
            </a:ext>
            <a:ext uri="{147F2762-F138-4A5C-976F-8EAC2B608ADB}">
              <a16:predDERef xmlns:a16="http://schemas.microsoft.com/office/drawing/2014/main" pred="{E49C88E6-1503-142B-1D6F-4BAF5828CFFE}"/>
            </a:ext>
          </a:extLst>
        </xdr:cNvPr>
        <xdr:cNvPicPr>
          <a:picLocks noChangeAspect="1"/>
        </xdr:cNvPicPr>
      </xdr:nvPicPr>
      <xdr:blipFill>
        <a:blip xmlns:r="http://schemas.openxmlformats.org/officeDocument/2006/relationships" r:embed="rId13"/>
        <a:stretch>
          <a:fillRect/>
        </a:stretch>
      </xdr:blipFill>
      <xdr:spPr>
        <a:xfrm>
          <a:off x="12534901" y="118999000"/>
          <a:ext cx="2188837" cy="4524375"/>
        </a:xfrm>
        <a:prstGeom prst="rect">
          <a:avLst/>
        </a:prstGeom>
      </xdr:spPr>
    </xdr:pic>
    <xdr:clientData/>
  </xdr:twoCellAnchor>
  <xdr:twoCellAnchor editAs="oneCell">
    <xdr:from>
      <xdr:col>6</xdr:col>
      <xdr:colOff>25401</xdr:colOff>
      <xdr:row>125</xdr:row>
      <xdr:rowOff>63499</xdr:rowOff>
    </xdr:from>
    <xdr:to>
      <xdr:col>6</xdr:col>
      <xdr:colOff>2171701</xdr:colOff>
      <xdr:row>125</xdr:row>
      <xdr:rowOff>1993900</xdr:rowOff>
    </xdr:to>
    <xdr:pic>
      <xdr:nvPicPr>
        <xdr:cNvPr id="13" name="Imagen 12">
          <a:extLst>
            <a:ext uri="{FF2B5EF4-FFF2-40B4-BE49-F238E27FC236}">
              <a16:creationId xmlns:a16="http://schemas.microsoft.com/office/drawing/2014/main" id="{E41552F4-F3BD-44D1-B8E3-8F91DE592BA0}"/>
            </a:ext>
            <a:ext uri="{147F2762-F138-4A5C-976F-8EAC2B608ADB}">
              <a16:predDERef xmlns:a16="http://schemas.microsoft.com/office/drawing/2014/main" pred="{9A58990D-617C-261C-ED2D-568A5ADDCE96}"/>
            </a:ext>
          </a:extLst>
        </xdr:cNvPr>
        <xdr:cNvPicPr>
          <a:picLocks noChangeAspect="1"/>
        </xdr:cNvPicPr>
      </xdr:nvPicPr>
      <xdr:blipFill>
        <a:blip xmlns:r="http://schemas.openxmlformats.org/officeDocument/2006/relationships" r:embed="rId14"/>
        <a:stretch>
          <a:fillRect/>
        </a:stretch>
      </xdr:blipFill>
      <xdr:spPr>
        <a:xfrm>
          <a:off x="12547601" y="123824999"/>
          <a:ext cx="2146300" cy="1930401"/>
        </a:xfrm>
        <a:prstGeom prst="rect">
          <a:avLst/>
        </a:prstGeom>
      </xdr:spPr>
    </xdr:pic>
    <xdr:clientData/>
  </xdr:twoCellAnchor>
  <xdr:twoCellAnchor>
    <xdr:from>
      <xdr:col>2</xdr:col>
      <xdr:colOff>825500</xdr:colOff>
      <xdr:row>357</xdr:row>
      <xdr:rowOff>63500</xdr:rowOff>
    </xdr:from>
    <xdr:to>
      <xdr:col>5</xdr:col>
      <xdr:colOff>1968500</xdr:colOff>
      <xdr:row>358</xdr:row>
      <xdr:rowOff>3022600</xdr:rowOff>
    </xdr:to>
    <xdr:graphicFrame macro="">
      <xdr:nvGraphicFramePr>
        <xdr:cNvPr id="15" name="Gráfico 14">
          <a:extLst>
            <a:ext uri="{FF2B5EF4-FFF2-40B4-BE49-F238E27FC236}">
              <a16:creationId xmlns:a16="http://schemas.microsoft.com/office/drawing/2014/main" id="{40456F08-AE27-48A5-A271-5F8F9861CE9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editAs="oneCell">
    <xdr:from>
      <xdr:col>6</xdr:col>
      <xdr:colOff>66936</xdr:colOff>
      <xdr:row>362</xdr:row>
      <xdr:rowOff>431800</xdr:rowOff>
    </xdr:from>
    <xdr:to>
      <xdr:col>6</xdr:col>
      <xdr:colOff>2197100</xdr:colOff>
      <xdr:row>362</xdr:row>
      <xdr:rowOff>1968500</xdr:rowOff>
    </xdr:to>
    <xdr:pic>
      <xdr:nvPicPr>
        <xdr:cNvPr id="16" name="Imagen 15">
          <a:extLst>
            <a:ext uri="{FF2B5EF4-FFF2-40B4-BE49-F238E27FC236}">
              <a16:creationId xmlns:a16="http://schemas.microsoft.com/office/drawing/2014/main" id="{F0E67FA1-6ACC-4987-B600-CFE9B8CFD47D}"/>
            </a:ext>
          </a:extLst>
        </xdr:cNvPr>
        <xdr:cNvPicPr>
          <a:picLocks noChangeAspect="1"/>
        </xdr:cNvPicPr>
      </xdr:nvPicPr>
      <xdr:blipFill>
        <a:blip xmlns:r="http://schemas.openxmlformats.org/officeDocument/2006/relationships" r:embed="rId16"/>
        <a:stretch>
          <a:fillRect/>
        </a:stretch>
      </xdr:blipFill>
      <xdr:spPr>
        <a:xfrm>
          <a:off x="12589136" y="305003200"/>
          <a:ext cx="2130164" cy="1536700"/>
        </a:xfrm>
        <a:prstGeom prst="rect">
          <a:avLst/>
        </a:prstGeom>
      </xdr:spPr>
    </xdr:pic>
    <xdr:clientData/>
  </xdr:twoCellAnchor>
  <xdr:twoCellAnchor editAs="oneCell">
    <xdr:from>
      <xdr:col>6</xdr:col>
      <xdr:colOff>99265</xdr:colOff>
      <xdr:row>363</xdr:row>
      <xdr:rowOff>431800</xdr:rowOff>
    </xdr:from>
    <xdr:to>
      <xdr:col>6</xdr:col>
      <xdr:colOff>2141380</xdr:colOff>
      <xdr:row>363</xdr:row>
      <xdr:rowOff>1778000</xdr:rowOff>
    </xdr:to>
    <xdr:pic>
      <xdr:nvPicPr>
        <xdr:cNvPr id="17" name="Imagen 16">
          <a:extLst>
            <a:ext uri="{FF2B5EF4-FFF2-40B4-BE49-F238E27FC236}">
              <a16:creationId xmlns:a16="http://schemas.microsoft.com/office/drawing/2014/main" id="{8E310D03-1345-4876-80DD-D6C2C3A9ED52}"/>
            </a:ext>
          </a:extLst>
        </xdr:cNvPr>
        <xdr:cNvPicPr>
          <a:picLocks noChangeAspect="1"/>
        </xdr:cNvPicPr>
      </xdr:nvPicPr>
      <xdr:blipFill>
        <a:blip xmlns:r="http://schemas.openxmlformats.org/officeDocument/2006/relationships" r:embed="rId17"/>
        <a:stretch>
          <a:fillRect/>
        </a:stretch>
      </xdr:blipFill>
      <xdr:spPr>
        <a:xfrm>
          <a:off x="12621465" y="307009800"/>
          <a:ext cx="2042115" cy="1346200"/>
        </a:xfrm>
        <a:prstGeom prst="rect">
          <a:avLst/>
        </a:prstGeom>
      </xdr:spPr>
    </xdr:pic>
    <xdr:clientData/>
  </xdr:twoCellAnchor>
  <xdr:twoCellAnchor editAs="oneCell">
    <xdr:from>
      <xdr:col>6</xdr:col>
      <xdr:colOff>51778</xdr:colOff>
      <xdr:row>364</xdr:row>
      <xdr:rowOff>393701</xdr:rowOff>
    </xdr:from>
    <xdr:to>
      <xdr:col>6</xdr:col>
      <xdr:colOff>2146300</xdr:colOff>
      <xdr:row>364</xdr:row>
      <xdr:rowOff>1739901</xdr:rowOff>
    </xdr:to>
    <xdr:pic>
      <xdr:nvPicPr>
        <xdr:cNvPr id="18" name="Imagen 17">
          <a:extLst>
            <a:ext uri="{FF2B5EF4-FFF2-40B4-BE49-F238E27FC236}">
              <a16:creationId xmlns:a16="http://schemas.microsoft.com/office/drawing/2014/main" id="{66F3597F-F8D0-4ACC-B003-AAC75676B08F}"/>
            </a:ext>
          </a:extLst>
        </xdr:cNvPr>
        <xdr:cNvPicPr>
          <a:picLocks noChangeAspect="1"/>
        </xdr:cNvPicPr>
      </xdr:nvPicPr>
      <xdr:blipFill>
        <a:blip xmlns:r="http://schemas.openxmlformats.org/officeDocument/2006/relationships" r:embed="rId18"/>
        <a:stretch>
          <a:fillRect/>
        </a:stretch>
      </xdr:blipFill>
      <xdr:spPr>
        <a:xfrm>
          <a:off x="12573978" y="308838601"/>
          <a:ext cx="2094522" cy="1346200"/>
        </a:xfrm>
        <a:prstGeom prst="rect">
          <a:avLst/>
        </a:prstGeom>
      </xdr:spPr>
    </xdr:pic>
    <xdr:clientData/>
  </xdr:twoCellAnchor>
  <xdr:twoCellAnchor editAs="oneCell">
    <xdr:from>
      <xdr:col>6</xdr:col>
      <xdr:colOff>68250</xdr:colOff>
      <xdr:row>365</xdr:row>
      <xdr:rowOff>431800</xdr:rowOff>
    </xdr:from>
    <xdr:to>
      <xdr:col>6</xdr:col>
      <xdr:colOff>2151411</xdr:colOff>
      <xdr:row>365</xdr:row>
      <xdr:rowOff>1765300</xdr:rowOff>
    </xdr:to>
    <xdr:pic>
      <xdr:nvPicPr>
        <xdr:cNvPr id="19" name="Imagen 18">
          <a:extLst>
            <a:ext uri="{FF2B5EF4-FFF2-40B4-BE49-F238E27FC236}">
              <a16:creationId xmlns:a16="http://schemas.microsoft.com/office/drawing/2014/main" id="{D45569BB-76E6-4258-B18E-561D898038CD}"/>
            </a:ext>
          </a:extLst>
        </xdr:cNvPr>
        <xdr:cNvPicPr>
          <a:picLocks noChangeAspect="1"/>
        </xdr:cNvPicPr>
      </xdr:nvPicPr>
      <xdr:blipFill>
        <a:blip xmlns:r="http://schemas.openxmlformats.org/officeDocument/2006/relationships" r:embed="rId19"/>
        <a:stretch>
          <a:fillRect/>
        </a:stretch>
      </xdr:blipFill>
      <xdr:spPr>
        <a:xfrm>
          <a:off x="12590450" y="310680100"/>
          <a:ext cx="2083161" cy="1333500"/>
        </a:xfrm>
        <a:prstGeom prst="rect">
          <a:avLst/>
        </a:prstGeom>
      </xdr:spPr>
    </xdr:pic>
    <xdr:clientData/>
  </xdr:twoCellAnchor>
  <xdr:twoCellAnchor editAs="oneCell">
    <xdr:from>
      <xdr:col>6</xdr:col>
      <xdr:colOff>80953</xdr:colOff>
      <xdr:row>366</xdr:row>
      <xdr:rowOff>342899</xdr:rowOff>
    </xdr:from>
    <xdr:to>
      <xdr:col>6</xdr:col>
      <xdr:colOff>2171700</xdr:colOff>
      <xdr:row>366</xdr:row>
      <xdr:rowOff>1689100</xdr:rowOff>
    </xdr:to>
    <xdr:pic>
      <xdr:nvPicPr>
        <xdr:cNvPr id="20" name="Imagen 19">
          <a:extLst>
            <a:ext uri="{FF2B5EF4-FFF2-40B4-BE49-F238E27FC236}">
              <a16:creationId xmlns:a16="http://schemas.microsoft.com/office/drawing/2014/main" id="{E12F580F-79CD-4724-A9C4-51F068FD620C}"/>
            </a:ext>
          </a:extLst>
        </xdr:cNvPr>
        <xdr:cNvPicPr>
          <a:picLocks noChangeAspect="1"/>
        </xdr:cNvPicPr>
      </xdr:nvPicPr>
      <xdr:blipFill>
        <a:blip xmlns:r="http://schemas.openxmlformats.org/officeDocument/2006/relationships" r:embed="rId20"/>
        <a:stretch>
          <a:fillRect/>
        </a:stretch>
      </xdr:blipFill>
      <xdr:spPr>
        <a:xfrm>
          <a:off x="12603153" y="312394599"/>
          <a:ext cx="2090747" cy="1346201"/>
        </a:xfrm>
        <a:prstGeom prst="rect">
          <a:avLst/>
        </a:prstGeom>
      </xdr:spPr>
    </xdr:pic>
    <xdr:clientData/>
  </xdr:twoCellAnchor>
  <xdr:twoCellAnchor editAs="oneCell">
    <xdr:from>
      <xdr:col>6</xdr:col>
      <xdr:colOff>60015</xdr:colOff>
      <xdr:row>369</xdr:row>
      <xdr:rowOff>223879</xdr:rowOff>
    </xdr:from>
    <xdr:to>
      <xdr:col>6</xdr:col>
      <xdr:colOff>2185048</xdr:colOff>
      <xdr:row>369</xdr:row>
      <xdr:rowOff>1727200</xdr:rowOff>
    </xdr:to>
    <xdr:pic>
      <xdr:nvPicPr>
        <xdr:cNvPr id="22" name="Imagen 21">
          <a:extLst>
            <a:ext uri="{FF2B5EF4-FFF2-40B4-BE49-F238E27FC236}">
              <a16:creationId xmlns:a16="http://schemas.microsoft.com/office/drawing/2014/main" id="{E99D02CC-7B65-4E2C-AF3A-CD726A09DC26}"/>
            </a:ext>
          </a:extLst>
        </xdr:cNvPr>
        <xdr:cNvPicPr>
          <a:picLocks noChangeAspect="1"/>
        </xdr:cNvPicPr>
      </xdr:nvPicPr>
      <xdr:blipFill>
        <a:blip xmlns:r="http://schemas.openxmlformats.org/officeDocument/2006/relationships" r:embed="rId21"/>
        <a:stretch>
          <a:fillRect/>
        </a:stretch>
      </xdr:blipFill>
      <xdr:spPr>
        <a:xfrm>
          <a:off x="12582215" y="314879079"/>
          <a:ext cx="2125033" cy="1503321"/>
        </a:xfrm>
        <a:prstGeom prst="rect">
          <a:avLst/>
        </a:prstGeom>
      </xdr:spPr>
    </xdr:pic>
    <xdr:clientData/>
  </xdr:twoCellAnchor>
  <xdr:twoCellAnchor editAs="oneCell">
    <xdr:from>
      <xdr:col>6</xdr:col>
      <xdr:colOff>190500</xdr:colOff>
      <xdr:row>382</xdr:row>
      <xdr:rowOff>215900</xdr:rowOff>
    </xdr:from>
    <xdr:to>
      <xdr:col>6</xdr:col>
      <xdr:colOff>2120900</xdr:colOff>
      <xdr:row>382</xdr:row>
      <xdr:rowOff>1511300</xdr:rowOff>
    </xdr:to>
    <xdr:pic>
      <xdr:nvPicPr>
        <xdr:cNvPr id="14" name="Imagen 13" descr="Interfaz de usuario gráfica, Aplicación&#10;&#10;Descripción generada automáticamente">
          <a:extLst>
            <a:ext uri="{FF2B5EF4-FFF2-40B4-BE49-F238E27FC236}">
              <a16:creationId xmlns:a16="http://schemas.microsoft.com/office/drawing/2014/main" id="{ECA05D49-E9B3-4ECA-8A84-5E4E7C59004B}"/>
            </a:ext>
          </a:extLst>
        </xdr:cNvPr>
        <xdr:cNvPicPr>
          <a:picLocks noChangeAspect="1"/>
        </xdr:cNvPicPr>
      </xdr:nvPicPr>
      <xdr:blipFill rotWithShape="1">
        <a:blip xmlns:r="http://schemas.openxmlformats.org/officeDocument/2006/relationships" r:embed="rId22"/>
        <a:srcRect l="57914" t="21590" r="4424" b="36726"/>
        <a:stretch/>
      </xdr:blipFill>
      <xdr:spPr bwMode="auto">
        <a:xfrm>
          <a:off x="12712700" y="330288900"/>
          <a:ext cx="1930400" cy="12954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38100</xdr:colOff>
      <xdr:row>379</xdr:row>
      <xdr:rowOff>50800</xdr:rowOff>
    </xdr:from>
    <xdr:to>
      <xdr:col>6</xdr:col>
      <xdr:colOff>2133600</xdr:colOff>
      <xdr:row>379</xdr:row>
      <xdr:rowOff>1498600</xdr:rowOff>
    </xdr:to>
    <xdr:pic>
      <xdr:nvPicPr>
        <xdr:cNvPr id="23" name="Imagen 22" descr="Interfaz de usuario gráfica, Texto, Correo electrónico&#10;&#10;Descripción generada automáticamente">
          <a:extLst>
            <a:ext uri="{FF2B5EF4-FFF2-40B4-BE49-F238E27FC236}">
              <a16:creationId xmlns:a16="http://schemas.microsoft.com/office/drawing/2014/main" id="{11475C32-094E-4F7A-A7F4-7A4078FBD815}"/>
            </a:ext>
          </a:extLst>
        </xdr:cNvPr>
        <xdr:cNvPicPr>
          <a:picLocks noChangeAspect="1"/>
        </xdr:cNvPicPr>
      </xdr:nvPicPr>
      <xdr:blipFill rotWithShape="1">
        <a:blip xmlns:r="http://schemas.openxmlformats.org/officeDocument/2006/relationships" r:embed="rId23"/>
        <a:srcRect l="4234" t="5962" r="37206" b="24388"/>
        <a:stretch/>
      </xdr:blipFill>
      <xdr:spPr bwMode="auto">
        <a:xfrm>
          <a:off x="12560300" y="325513700"/>
          <a:ext cx="2095500" cy="1447800"/>
        </a:xfrm>
        <a:prstGeom prst="rect">
          <a:avLst/>
        </a:prstGeom>
        <a:ln>
          <a:noFill/>
        </a:ln>
        <a:extLst>
          <a:ext uri="{53640926-AAD7-44D8-BBD7-CCE9431645EC}">
            <a14:shadowObscured xmlns:a14="http://schemas.microsoft.com/office/drawing/2010/main"/>
          </a:ext>
        </a:extLst>
      </xdr:spPr>
    </xdr:pic>
    <xdr:clientData/>
  </xdr:twoCellAnchor>
  <xdr:twoCellAnchor>
    <xdr:from>
      <xdr:col>6</xdr:col>
      <xdr:colOff>0</xdr:colOff>
      <xdr:row>379</xdr:row>
      <xdr:rowOff>0</xdr:rowOff>
    </xdr:from>
    <xdr:to>
      <xdr:col>6</xdr:col>
      <xdr:colOff>571500</xdr:colOff>
      <xdr:row>379</xdr:row>
      <xdr:rowOff>428625</xdr:rowOff>
    </xdr:to>
    <xdr:sp macro="" textlink="">
      <xdr:nvSpPr>
        <xdr:cNvPr id="24" name="Text Box 1">
          <a:hlinkClick xmlns:r="http://schemas.openxmlformats.org/officeDocument/2006/relationships" r:id="rId24"/>
          <a:extLst>
            <a:ext uri="{FF2B5EF4-FFF2-40B4-BE49-F238E27FC236}">
              <a16:creationId xmlns:a16="http://schemas.microsoft.com/office/drawing/2014/main" id="{F77841DC-2F3E-488D-9B19-7304AC5B62CF}"/>
            </a:ext>
          </a:extLst>
        </xdr:cNvPr>
        <xdr:cNvSpPr txBox="1">
          <a:spLocks noChangeArrowheads="1"/>
        </xdr:cNvSpPr>
      </xdr:nvSpPr>
      <xdr:spPr bwMode="auto">
        <a:xfrm>
          <a:off x="13077825" y="286254825"/>
          <a:ext cx="571500" cy="428625"/>
        </a:xfrm>
        <a:prstGeom prst="rect">
          <a:avLst/>
        </a:prstGeom>
        <a:solidFill>
          <a:srgbClr val="FFFFFF"/>
        </a:solidFill>
        <a:ln w="9525">
          <a:solidFill>
            <a:srgbClr val="000000"/>
          </a:solidFill>
          <a:miter lim="800000"/>
          <a:headEnd/>
          <a:tailEnd/>
        </a:ln>
      </xdr:spPr>
      <xdr:txBody>
        <a:bodyPr vertOverflow="clip" wrap="square" lIns="27432" tIns="22860" rIns="0" bIns="0" anchor="t" upright="1"/>
        <a:lstStyle/>
        <a:p>
          <a:pPr algn="l" rtl="0">
            <a:defRPr sz="1000"/>
          </a:pPr>
          <a:r>
            <a:rPr lang="es-PY" sz="1100" b="0" i="0" u="none" strike="noStrike" baseline="0">
              <a:solidFill>
                <a:srgbClr val="000000"/>
              </a:solidFill>
              <a:latin typeface="Calibri"/>
              <a:cs typeface="Calibri"/>
            </a:rPr>
            <a:t>https://www.mic.gov.py/unidad-de-transparencia-y-la-anticorrupcion/</a:t>
          </a:r>
        </a:p>
      </xdr:txBody>
    </xdr:sp>
    <xdr:clientData/>
  </xdr:twoCellAnchor>
  <xdr:twoCellAnchor editAs="oneCell">
    <xdr:from>
      <xdr:col>6</xdr:col>
      <xdr:colOff>50800</xdr:colOff>
      <xdr:row>381</xdr:row>
      <xdr:rowOff>50800</xdr:rowOff>
    </xdr:from>
    <xdr:to>
      <xdr:col>6</xdr:col>
      <xdr:colOff>2171700</xdr:colOff>
      <xdr:row>381</xdr:row>
      <xdr:rowOff>1765300</xdr:rowOff>
    </xdr:to>
    <xdr:pic>
      <xdr:nvPicPr>
        <xdr:cNvPr id="25" name="Imagen 24" descr="Interfaz de usuario gráfica, Texto, Aplicación&#10;&#10;Descripción generada automáticamente">
          <a:extLst>
            <a:ext uri="{FF2B5EF4-FFF2-40B4-BE49-F238E27FC236}">
              <a16:creationId xmlns:a16="http://schemas.microsoft.com/office/drawing/2014/main" id="{A0B0A96B-CDFB-40C8-8451-1FDBC412C3B8}"/>
            </a:ext>
          </a:extLst>
        </xdr:cNvPr>
        <xdr:cNvPicPr>
          <a:picLocks noChangeAspect="1"/>
        </xdr:cNvPicPr>
      </xdr:nvPicPr>
      <xdr:blipFill rotWithShape="1">
        <a:blip xmlns:r="http://schemas.openxmlformats.org/officeDocument/2006/relationships" r:embed="rId25"/>
        <a:srcRect l="10759" t="6588" r="1047" b="5250"/>
        <a:stretch/>
      </xdr:blipFill>
      <xdr:spPr bwMode="auto">
        <a:xfrm>
          <a:off x="12573000" y="328320400"/>
          <a:ext cx="2120900" cy="17145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182217</xdr:colOff>
      <xdr:row>380</xdr:row>
      <xdr:rowOff>887343</xdr:rowOff>
    </xdr:from>
    <xdr:to>
      <xdr:col>3</xdr:col>
      <xdr:colOff>1337917</xdr:colOff>
      <xdr:row>380</xdr:row>
      <xdr:rowOff>1155700</xdr:rowOff>
    </xdr:to>
    <xdr:pic>
      <xdr:nvPicPr>
        <xdr:cNvPr id="26" name="Imagen 25" descr="Interfaz de usuario gráfica, Texto, Correo electrónico&#10;&#10;Descripción generada automáticamente">
          <a:extLst>
            <a:ext uri="{FF2B5EF4-FFF2-40B4-BE49-F238E27FC236}">
              <a16:creationId xmlns:a16="http://schemas.microsoft.com/office/drawing/2014/main" id="{EFE6C7E2-2F99-4CE0-A375-A51BEDF4FB2D}"/>
            </a:ext>
          </a:extLst>
        </xdr:cNvPr>
        <xdr:cNvPicPr>
          <a:picLocks noChangeAspect="1"/>
        </xdr:cNvPicPr>
      </xdr:nvPicPr>
      <xdr:blipFill rotWithShape="1">
        <a:blip xmlns:r="http://schemas.openxmlformats.org/officeDocument/2006/relationships" r:embed="rId23"/>
        <a:srcRect l="8255" t="54336" r="69747" b="41408"/>
        <a:stretch/>
      </xdr:blipFill>
      <xdr:spPr bwMode="auto">
        <a:xfrm>
          <a:off x="3890617" y="327912343"/>
          <a:ext cx="3086100" cy="26835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1511300</xdr:colOff>
      <xdr:row>392</xdr:row>
      <xdr:rowOff>38100</xdr:rowOff>
    </xdr:from>
    <xdr:to>
      <xdr:col>3</xdr:col>
      <xdr:colOff>165100</xdr:colOff>
      <xdr:row>393</xdr:row>
      <xdr:rowOff>0</xdr:rowOff>
    </xdr:to>
    <xdr:pic>
      <xdr:nvPicPr>
        <xdr:cNvPr id="33" name="Imagen 32">
          <a:extLst>
            <a:ext uri="{FF2B5EF4-FFF2-40B4-BE49-F238E27FC236}">
              <a16:creationId xmlns:a16="http://schemas.microsoft.com/office/drawing/2014/main" id="{136F2AF5-0CB3-90D9-47D6-FA7C00C7F9F1}"/>
            </a:ext>
          </a:extLst>
        </xdr:cNvPr>
        <xdr:cNvPicPr>
          <a:picLocks noChangeAspect="1"/>
        </xdr:cNvPicPr>
      </xdr:nvPicPr>
      <xdr:blipFill rotWithShape="1">
        <a:blip xmlns:r="http://schemas.openxmlformats.org/officeDocument/2006/relationships" r:embed="rId26"/>
        <a:srcRect l="39830" t="9724" r="39864" b="64926"/>
        <a:stretch/>
      </xdr:blipFill>
      <xdr:spPr>
        <a:xfrm>
          <a:off x="3162300" y="341731600"/>
          <a:ext cx="2641600" cy="1854200"/>
        </a:xfrm>
        <a:prstGeom prst="rect">
          <a:avLst/>
        </a:prstGeom>
      </xdr:spPr>
    </xdr:pic>
    <xdr:clientData/>
  </xdr:twoCellAnchor>
  <xdr:twoCellAnchor editAs="oneCell">
    <xdr:from>
      <xdr:col>3</xdr:col>
      <xdr:colOff>139700</xdr:colOff>
      <xdr:row>392</xdr:row>
      <xdr:rowOff>228600</xdr:rowOff>
    </xdr:from>
    <xdr:to>
      <xdr:col>4</xdr:col>
      <xdr:colOff>1422400</xdr:colOff>
      <xdr:row>392</xdr:row>
      <xdr:rowOff>1651000</xdr:rowOff>
    </xdr:to>
    <xdr:pic>
      <xdr:nvPicPr>
        <xdr:cNvPr id="35" name="Imagen 34">
          <a:extLst>
            <a:ext uri="{FF2B5EF4-FFF2-40B4-BE49-F238E27FC236}">
              <a16:creationId xmlns:a16="http://schemas.microsoft.com/office/drawing/2014/main" id="{34C27E16-5364-4CD6-B724-A699FD3F2860}"/>
            </a:ext>
          </a:extLst>
        </xdr:cNvPr>
        <xdr:cNvPicPr>
          <a:picLocks noChangeAspect="1"/>
        </xdr:cNvPicPr>
      </xdr:nvPicPr>
      <xdr:blipFill rotWithShape="1">
        <a:blip xmlns:r="http://schemas.openxmlformats.org/officeDocument/2006/relationships" r:embed="rId27"/>
        <a:srcRect l="39927" t="33859" r="40060" b="48083"/>
        <a:stretch/>
      </xdr:blipFill>
      <xdr:spPr>
        <a:xfrm>
          <a:off x="5778500" y="341922100"/>
          <a:ext cx="2933700" cy="1422400"/>
        </a:xfrm>
        <a:prstGeom prst="rect">
          <a:avLst/>
        </a:prstGeom>
      </xdr:spPr>
    </xdr:pic>
    <xdr:clientData/>
  </xdr:twoCellAnchor>
  <xdr:twoCellAnchor editAs="oneCell">
    <xdr:from>
      <xdr:col>4</xdr:col>
      <xdr:colOff>1409700</xdr:colOff>
      <xdr:row>392</xdr:row>
      <xdr:rowOff>292100</xdr:rowOff>
    </xdr:from>
    <xdr:to>
      <xdr:col>5</xdr:col>
      <xdr:colOff>1981200</xdr:colOff>
      <xdr:row>392</xdr:row>
      <xdr:rowOff>1689100</xdr:rowOff>
    </xdr:to>
    <xdr:pic>
      <xdr:nvPicPr>
        <xdr:cNvPr id="37" name="Imagen 36">
          <a:extLst>
            <a:ext uri="{FF2B5EF4-FFF2-40B4-BE49-F238E27FC236}">
              <a16:creationId xmlns:a16="http://schemas.microsoft.com/office/drawing/2014/main" id="{18866C41-625C-41E4-AA15-D4AC923CB34A}"/>
            </a:ext>
          </a:extLst>
        </xdr:cNvPr>
        <xdr:cNvPicPr>
          <a:picLocks noChangeAspect="1"/>
        </xdr:cNvPicPr>
      </xdr:nvPicPr>
      <xdr:blipFill rotWithShape="1">
        <a:blip xmlns:r="http://schemas.openxmlformats.org/officeDocument/2006/relationships" r:embed="rId28"/>
        <a:srcRect l="39928" t="51222" r="39767" b="34020"/>
        <a:stretch/>
      </xdr:blipFill>
      <xdr:spPr>
        <a:xfrm>
          <a:off x="8699500" y="341985600"/>
          <a:ext cx="2641600" cy="1397000"/>
        </a:xfrm>
        <a:prstGeom prst="rect">
          <a:avLst/>
        </a:prstGeom>
      </xdr:spPr>
    </xdr:pic>
    <xdr:clientData/>
  </xdr:twoCellAnchor>
  <xdr:twoCellAnchor editAs="oneCell">
    <xdr:from>
      <xdr:col>0</xdr:col>
      <xdr:colOff>76201</xdr:colOff>
      <xdr:row>425</xdr:row>
      <xdr:rowOff>63500</xdr:rowOff>
    </xdr:from>
    <xdr:to>
      <xdr:col>2</xdr:col>
      <xdr:colOff>889001</xdr:colOff>
      <xdr:row>425</xdr:row>
      <xdr:rowOff>2317008</xdr:rowOff>
    </xdr:to>
    <xdr:pic>
      <xdr:nvPicPr>
        <xdr:cNvPr id="38" name="Imagen 37" descr="Interfaz de usuario gráfica, Sitio web&#10;&#10;Descripción generada automáticamente">
          <a:extLst>
            <a:ext uri="{FF2B5EF4-FFF2-40B4-BE49-F238E27FC236}">
              <a16:creationId xmlns:a16="http://schemas.microsoft.com/office/drawing/2014/main" id="{B4D16841-9CBA-428E-B883-9273F438F9F0}"/>
            </a:ext>
          </a:extLst>
        </xdr:cNvPr>
        <xdr:cNvPicPr>
          <a:picLocks noChangeAspect="1"/>
        </xdr:cNvPicPr>
      </xdr:nvPicPr>
      <xdr:blipFill rotWithShape="1">
        <a:blip xmlns:r="http://schemas.openxmlformats.org/officeDocument/2006/relationships" r:embed="rId29"/>
        <a:srcRect t="11030" r="8" b="6192"/>
        <a:stretch/>
      </xdr:blipFill>
      <xdr:spPr bwMode="auto">
        <a:xfrm>
          <a:off x="76201" y="362381800"/>
          <a:ext cx="4521200" cy="225350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1041400</xdr:colOff>
      <xdr:row>425</xdr:row>
      <xdr:rowOff>419100</xdr:rowOff>
    </xdr:from>
    <xdr:to>
      <xdr:col>5</xdr:col>
      <xdr:colOff>825500</xdr:colOff>
      <xdr:row>425</xdr:row>
      <xdr:rowOff>2108200</xdr:rowOff>
    </xdr:to>
    <xdr:pic>
      <xdr:nvPicPr>
        <xdr:cNvPr id="46" name="Imagen 45">
          <a:extLst>
            <a:ext uri="{FF2B5EF4-FFF2-40B4-BE49-F238E27FC236}">
              <a16:creationId xmlns:a16="http://schemas.microsoft.com/office/drawing/2014/main" id="{3C313173-1110-463D-8FA3-8933D169FD13}"/>
            </a:ext>
          </a:extLst>
        </xdr:cNvPr>
        <xdr:cNvPicPr>
          <a:picLocks noChangeAspect="1"/>
        </xdr:cNvPicPr>
      </xdr:nvPicPr>
      <xdr:blipFill rotWithShape="1">
        <a:blip xmlns:r="http://schemas.openxmlformats.org/officeDocument/2006/relationships" r:embed="rId30"/>
        <a:srcRect l="50080" t="63550" r="2574" b="14920"/>
        <a:stretch/>
      </xdr:blipFill>
      <xdr:spPr>
        <a:xfrm>
          <a:off x="4749800" y="362737400"/>
          <a:ext cx="5435600" cy="1689100"/>
        </a:xfrm>
        <a:prstGeom prst="rect">
          <a:avLst/>
        </a:prstGeom>
      </xdr:spPr>
    </xdr:pic>
    <xdr:clientData/>
  </xdr:twoCellAnchor>
  <xdr:twoCellAnchor editAs="oneCell">
    <xdr:from>
      <xdr:col>5</xdr:col>
      <xdr:colOff>965200</xdr:colOff>
      <xdr:row>425</xdr:row>
      <xdr:rowOff>266700</xdr:rowOff>
    </xdr:from>
    <xdr:to>
      <xdr:col>6</xdr:col>
      <xdr:colOff>1993900</xdr:colOff>
      <xdr:row>425</xdr:row>
      <xdr:rowOff>2289740</xdr:rowOff>
    </xdr:to>
    <xdr:pic>
      <xdr:nvPicPr>
        <xdr:cNvPr id="47" name="Imagen 46">
          <a:extLst>
            <a:ext uri="{FF2B5EF4-FFF2-40B4-BE49-F238E27FC236}">
              <a16:creationId xmlns:a16="http://schemas.microsoft.com/office/drawing/2014/main" id="{DCF3CF7D-D05F-C73C-0DC2-BDFE48217E23}"/>
            </a:ext>
          </a:extLst>
        </xdr:cNvPr>
        <xdr:cNvPicPr>
          <a:picLocks noChangeAspect="1"/>
        </xdr:cNvPicPr>
      </xdr:nvPicPr>
      <xdr:blipFill rotWithShape="1">
        <a:blip xmlns:r="http://schemas.openxmlformats.org/officeDocument/2006/relationships" r:embed="rId31"/>
        <a:srcRect l="2441" t="44797" r="49823" b="14921"/>
        <a:stretch/>
      </xdr:blipFill>
      <xdr:spPr>
        <a:xfrm>
          <a:off x="10325100" y="362585000"/>
          <a:ext cx="4191000" cy="2023040"/>
        </a:xfrm>
        <a:prstGeom prst="rect">
          <a:avLst/>
        </a:prstGeom>
      </xdr:spPr>
    </xdr:pic>
    <xdr:clientData/>
  </xdr:twoCellAnchor>
  <xdr:twoCellAnchor editAs="oneCell">
    <xdr:from>
      <xdr:col>0</xdr:col>
      <xdr:colOff>38100</xdr:colOff>
      <xdr:row>480</xdr:row>
      <xdr:rowOff>0</xdr:rowOff>
    </xdr:from>
    <xdr:to>
      <xdr:col>1</xdr:col>
      <xdr:colOff>558800</xdr:colOff>
      <xdr:row>480</xdr:row>
      <xdr:rowOff>1778000</xdr:rowOff>
    </xdr:to>
    <xdr:pic>
      <xdr:nvPicPr>
        <xdr:cNvPr id="27" name="Imagen 26" descr="Interfaz de usuario gráfica, Aplicación&#10;&#10;Descripción generada automáticamente">
          <a:extLst>
            <a:ext uri="{FF2B5EF4-FFF2-40B4-BE49-F238E27FC236}">
              <a16:creationId xmlns:a16="http://schemas.microsoft.com/office/drawing/2014/main" id="{4118D6E9-5072-F00F-6C82-AAA91BED60EA}"/>
            </a:ext>
          </a:extLst>
        </xdr:cNvPr>
        <xdr:cNvPicPr>
          <a:picLocks noChangeAspect="1"/>
        </xdr:cNvPicPr>
      </xdr:nvPicPr>
      <xdr:blipFill rotWithShape="1">
        <a:blip xmlns:r="http://schemas.openxmlformats.org/officeDocument/2006/relationships" r:embed="rId32"/>
        <a:srcRect l="10407" t="9726" r="37206" b="9642"/>
        <a:stretch/>
      </xdr:blipFill>
      <xdr:spPr bwMode="auto">
        <a:xfrm>
          <a:off x="38100" y="387426200"/>
          <a:ext cx="2171700" cy="17780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1028700</xdr:colOff>
      <xdr:row>480</xdr:row>
      <xdr:rowOff>25400</xdr:rowOff>
    </xdr:from>
    <xdr:to>
      <xdr:col>3</xdr:col>
      <xdr:colOff>1524000</xdr:colOff>
      <xdr:row>480</xdr:row>
      <xdr:rowOff>1790700</xdr:rowOff>
    </xdr:to>
    <xdr:pic>
      <xdr:nvPicPr>
        <xdr:cNvPr id="28" name="Imagen 27" descr="Interfaz de usuario gráfica, Aplicación&#10;&#10;Descripción generada automáticamente">
          <a:extLst>
            <a:ext uri="{FF2B5EF4-FFF2-40B4-BE49-F238E27FC236}">
              <a16:creationId xmlns:a16="http://schemas.microsoft.com/office/drawing/2014/main" id="{B8268C4B-C1B6-1FF8-EDBC-40F7E076F349}"/>
            </a:ext>
          </a:extLst>
        </xdr:cNvPr>
        <xdr:cNvPicPr>
          <a:picLocks noChangeAspect="1"/>
        </xdr:cNvPicPr>
      </xdr:nvPicPr>
      <xdr:blipFill rotWithShape="1">
        <a:blip xmlns:r="http://schemas.openxmlformats.org/officeDocument/2006/relationships" r:embed="rId33"/>
        <a:srcRect l="8113" t="29179" r="39324" b="10583"/>
        <a:stretch/>
      </xdr:blipFill>
      <xdr:spPr bwMode="auto">
        <a:xfrm>
          <a:off x="4737100" y="387883400"/>
          <a:ext cx="2425700" cy="17653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1587500</xdr:colOff>
      <xdr:row>480</xdr:row>
      <xdr:rowOff>88900</xdr:rowOff>
    </xdr:from>
    <xdr:to>
      <xdr:col>5</xdr:col>
      <xdr:colOff>342900</xdr:colOff>
      <xdr:row>480</xdr:row>
      <xdr:rowOff>1803400</xdr:rowOff>
    </xdr:to>
    <xdr:pic>
      <xdr:nvPicPr>
        <xdr:cNvPr id="29" name="Imagen 28" descr="Texto&#10;&#10;Descripción generada automáticamente">
          <a:extLst>
            <a:ext uri="{FF2B5EF4-FFF2-40B4-BE49-F238E27FC236}">
              <a16:creationId xmlns:a16="http://schemas.microsoft.com/office/drawing/2014/main" id="{2BBE500A-37FB-B2D6-2CB5-CB3FB158CA62}"/>
            </a:ext>
          </a:extLst>
        </xdr:cNvPr>
        <xdr:cNvPicPr>
          <a:picLocks noChangeAspect="1"/>
        </xdr:cNvPicPr>
      </xdr:nvPicPr>
      <xdr:blipFill rotWithShape="1">
        <a:blip xmlns:r="http://schemas.openxmlformats.org/officeDocument/2006/relationships" r:embed="rId34"/>
        <a:srcRect l="7938" t="12865" r="37029" b="14347"/>
        <a:stretch/>
      </xdr:blipFill>
      <xdr:spPr bwMode="auto">
        <a:xfrm>
          <a:off x="7226300" y="387946900"/>
          <a:ext cx="2476500" cy="17145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444500</xdr:colOff>
      <xdr:row>480</xdr:row>
      <xdr:rowOff>63500</xdr:rowOff>
    </xdr:from>
    <xdr:to>
      <xdr:col>5</xdr:col>
      <xdr:colOff>2857500</xdr:colOff>
      <xdr:row>480</xdr:row>
      <xdr:rowOff>1816100</xdr:rowOff>
    </xdr:to>
    <xdr:pic>
      <xdr:nvPicPr>
        <xdr:cNvPr id="31" name="Imagen 30" descr="Interfaz de usuario gráfica, Texto&#10;&#10;Descripción generada automáticamente">
          <a:extLst>
            <a:ext uri="{FF2B5EF4-FFF2-40B4-BE49-F238E27FC236}">
              <a16:creationId xmlns:a16="http://schemas.microsoft.com/office/drawing/2014/main" id="{9DCB9D63-A4BA-7D85-EBFC-F05D43FC06B8}"/>
            </a:ext>
          </a:extLst>
        </xdr:cNvPr>
        <xdr:cNvPicPr>
          <a:picLocks noChangeAspect="1"/>
        </xdr:cNvPicPr>
      </xdr:nvPicPr>
      <xdr:blipFill rotWithShape="1">
        <a:blip xmlns:r="http://schemas.openxmlformats.org/officeDocument/2006/relationships" r:embed="rId35"/>
        <a:srcRect l="8466" t="25099" r="36855" b="17172"/>
        <a:stretch/>
      </xdr:blipFill>
      <xdr:spPr bwMode="auto">
        <a:xfrm>
          <a:off x="9804400" y="387921500"/>
          <a:ext cx="2413000" cy="17526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635000</xdr:colOff>
      <xdr:row>480</xdr:row>
      <xdr:rowOff>12700</xdr:rowOff>
    </xdr:from>
    <xdr:to>
      <xdr:col>2</xdr:col>
      <xdr:colOff>981075</xdr:colOff>
      <xdr:row>480</xdr:row>
      <xdr:rowOff>1778000</xdr:rowOff>
    </xdr:to>
    <xdr:pic>
      <xdr:nvPicPr>
        <xdr:cNvPr id="32" name="Imagen 31" descr="Interfaz de usuario gráfica, Texto, Aplicación&#10;&#10;Descripción generada automáticamente">
          <a:extLst>
            <a:ext uri="{FF2B5EF4-FFF2-40B4-BE49-F238E27FC236}">
              <a16:creationId xmlns:a16="http://schemas.microsoft.com/office/drawing/2014/main" id="{DAE395DF-230E-76CB-55D9-787DD81D92BA}"/>
            </a:ext>
          </a:extLst>
        </xdr:cNvPr>
        <xdr:cNvPicPr>
          <a:picLocks noChangeAspect="1"/>
        </xdr:cNvPicPr>
      </xdr:nvPicPr>
      <xdr:blipFill rotWithShape="1">
        <a:blip xmlns:r="http://schemas.openxmlformats.org/officeDocument/2006/relationships" r:embed="rId36"/>
        <a:srcRect l="7055" t="17883" r="37383" b="4935"/>
        <a:stretch/>
      </xdr:blipFill>
      <xdr:spPr bwMode="auto">
        <a:xfrm>
          <a:off x="2286000" y="387870700"/>
          <a:ext cx="2403475" cy="17653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1536700</xdr:colOff>
      <xdr:row>495</xdr:row>
      <xdr:rowOff>38100</xdr:rowOff>
    </xdr:from>
    <xdr:to>
      <xdr:col>4</xdr:col>
      <xdr:colOff>469900</xdr:colOff>
      <xdr:row>495</xdr:row>
      <xdr:rowOff>2362200</xdr:rowOff>
    </xdr:to>
    <xdr:pic>
      <xdr:nvPicPr>
        <xdr:cNvPr id="36" name="Imagen 35">
          <a:extLst>
            <a:ext uri="{FF2B5EF4-FFF2-40B4-BE49-F238E27FC236}">
              <a16:creationId xmlns:a16="http://schemas.microsoft.com/office/drawing/2014/main" id="{E6666ABE-C1AE-84D8-55E0-E9130D39E390}"/>
            </a:ext>
          </a:extLst>
        </xdr:cNvPr>
        <xdr:cNvPicPr>
          <a:picLocks noChangeAspect="1"/>
        </xdr:cNvPicPr>
      </xdr:nvPicPr>
      <xdr:blipFill rotWithShape="1">
        <a:blip xmlns:r="http://schemas.openxmlformats.org/officeDocument/2006/relationships" r:embed="rId37"/>
        <a:srcRect l="10031" t="13855" r="2651" b="20303"/>
        <a:stretch/>
      </xdr:blipFill>
      <xdr:spPr>
        <a:xfrm>
          <a:off x="3187700" y="391502900"/>
          <a:ext cx="4572000" cy="2324100"/>
        </a:xfrm>
        <a:prstGeom prst="rect">
          <a:avLst/>
        </a:prstGeom>
      </xdr:spPr>
    </xdr:pic>
    <xdr:clientData/>
  </xdr:twoCellAnchor>
  <xdr:twoCellAnchor editAs="oneCell">
    <xdr:from>
      <xdr:col>6</xdr:col>
      <xdr:colOff>38099</xdr:colOff>
      <xdr:row>104</xdr:row>
      <xdr:rowOff>41645</xdr:rowOff>
    </xdr:from>
    <xdr:to>
      <xdr:col>6</xdr:col>
      <xdr:colOff>2184400</xdr:colOff>
      <xdr:row>105</xdr:row>
      <xdr:rowOff>12701</xdr:rowOff>
    </xdr:to>
    <xdr:pic>
      <xdr:nvPicPr>
        <xdr:cNvPr id="34" name="Imagen 33">
          <a:extLst>
            <a:ext uri="{FF2B5EF4-FFF2-40B4-BE49-F238E27FC236}">
              <a16:creationId xmlns:a16="http://schemas.microsoft.com/office/drawing/2014/main" id="{ABCA329F-F854-4B9B-A619-30444FD4BDF3}"/>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2560299" y="85169745"/>
          <a:ext cx="2146301" cy="1571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2108200</xdr:colOff>
      <xdr:row>495</xdr:row>
      <xdr:rowOff>63500</xdr:rowOff>
    </xdr:from>
    <xdr:to>
      <xdr:col>6</xdr:col>
      <xdr:colOff>2184400</xdr:colOff>
      <xdr:row>495</xdr:row>
      <xdr:rowOff>2374900</xdr:rowOff>
    </xdr:to>
    <xdr:pic>
      <xdr:nvPicPr>
        <xdr:cNvPr id="40" name="Imagen 39">
          <a:extLst>
            <a:ext uri="{FF2B5EF4-FFF2-40B4-BE49-F238E27FC236}">
              <a16:creationId xmlns:a16="http://schemas.microsoft.com/office/drawing/2014/main" id="{A71F4EF2-DCFA-4DF2-9A07-6A980F72F3F7}"/>
            </a:ext>
          </a:extLst>
        </xdr:cNvPr>
        <xdr:cNvPicPr>
          <a:picLocks noChangeAspect="1"/>
        </xdr:cNvPicPr>
      </xdr:nvPicPr>
      <xdr:blipFill rotWithShape="1">
        <a:blip xmlns:r="http://schemas.openxmlformats.org/officeDocument/2006/relationships" r:embed="rId39"/>
        <a:srcRect l="31043" t="17365" r="32448" b="5023"/>
        <a:stretch/>
      </xdr:blipFill>
      <xdr:spPr>
        <a:xfrm>
          <a:off x="11468100" y="391528300"/>
          <a:ext cx="3238500" cy="2311400"/>
        </a:xfrm>
        <a:prstGeom prst="rect">
          <a:avLst/>
        </a:prstGeom>
      </xdr:spPr>
    </xdr:pic>
    <xdr:clientData/>
  </xdr:twoCellAnchor>
  <xdr:twoCellAnchor editAs="oneCell">
    <xdr:from>
      <xdr:col>0</xdr:col>
      <xdr:colOff>101600</xdr:colOff>
      <xdr:row>495</xdr:row>
      <xdr:rowOff>12700</xdr:rowOff>
    </xdr:from>
    <xdr:to>
      <xdr:col>1</xdr:col>
      <xdr:colOff>1498600</xdr:colOff>
      <xdr:row>495</xdr:row>
      <xdr:rowOff>2362200</xdr:rowOff>
    </xdr:to>
    <xdr:pic>
      <xdr:nvPicPr>
        <xdr:cNvPr id="41" name="Imagen 40">
          <a:extLst>
            <a:ext uri="{FF2B5EF4-FFF2-40B4-BE49-F238E27FC236}">
              <a16:creationId xmlns:a16="http://schemas.microsoft.com/office/drawing/2014/main" id="{7D49FD88-73F4-DA5D-92EA-A61E9B784CEF}"/>
            </a:ext>
          </a:extLst>
        </xdr:cNvPr>
        <xdr:cNvPicPr>
          <a:picLocks noChangeAspect="1"/>
        </xdr:cNvPicPr>
      </xdr:nvPicPr>
      <xdr:blipFill rotWithShape="1">
        <a:blip xmlns:r="http://schemas.openxmlformats.org/officeDocument/2006/relationships" r:embed="rId40"/>
        <a:srcRect l="35436" t="22224" r="36254" b="7106"/>
        <a:stretch/>
      </xdr:blipFill>
      <xdr:spPr>
        <a:xfrm>
          <a:off x="101600" y="391477500"/>
          <a:ext cx="3048000" cy="2349500"/>
        </a:xfrm>
        <a:prstGeom prst="rect">
          <a:avLst/>
        </a:prstGeom>
      </xdr:spPr>
    </xdr:pic>
    <xdr:clientData/>
  </xdr:twoCellAnchor>
  <xdr:twoCellAnchor editAs="oneCell">
    <xdr:from>
      <xdr:col>4</xdr:col>
      <xdr:colOff>546100</xdr:colOff>
      <xdr:row>495</xdr:row>
      <xdr:rowOff>63500</xdr:rowOff>
    </xdr:from>
    <xdr:to>
      <xdr:col>5</xdr:col>
      <xdr:colOff>2032000</xdr:colOff>
      <xdr:row>495</xdr:row>
      <xdr:rowOff>2374900</xdr:rowOff>
    </xdr:to>
    <xdr:pic>
      <xdr:nvPicPr>
        <xdr:cNvPr id="43" name="Imagen 42">
          <a:extLst>
            <a:ext uri="{FF2B5EF4-FFF2-40B4-BE49-F238E27FC236}">
              <a16:creationId xmlns:a16="http://schemas.microsoft.com/office/drawing/2014/main" id="{2AE7D2FA-20C5-4A0C-B15C-B0571A3C34B0}"/>
            </a:ext>
          </a:extLst>
        </xdr:cNvPr>
        <xdr:cNvPicPr>
          <a:picLocks noChangeAspect="1"/>
        </xdr:cNvPicPr>
      </xdr:nvPicPr>
      <xdr:blipFill rotWithShape="1">
        <a:blip xmlns:r="http://schemas.openxmlformats.org/officeDocument/2006/relationships" r:embed="rId41"/>
        <a:srcRect l="4225" t="17003" r="40842" b="6586"/>
        <a:stretch/>
      </xdr:blipFill>
      <xdr:spPr>
        <a:xfrm>
          <a:off x="7835900" y="391528300"/>
          <a:ext cx="3556000" cy="23114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C:\Users\julio.vera\Downloads\3er.Informe%202024_Matriz%20RCC-GUARAN&#205;_.xlsx" TargetMode="External"/><Relationship Id="rId1" Type="http://schemas.openxmlformats.org/officeDocument/2006/relationships/externalLinkPath" Target="/Users/julio.vera/Downloads/3er.Informe%202024_Matriz%20RCC-GUARAN&#205;_.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MATRIZ RCC_MIC 24"/>
    </sheetNames>
    <sheetDataSet>
      <sheetData sheetId="0">
        <row r="93">
          <cell r="E93" t="str">
            <v>Ejecutado.
Ojeporúmava</v>
          </cell>
          <cell r="F93" t="str">
            <v xml:space="preserve">Saldos.
Viru hembýva
</v>
          </cell>
        </row>
        <row r="199">
          <cell r="E199">
            <v>80645283687</v>
          </cell>
          <cell r="F199">
            <v>78249513678</v>
          </cell>
        </row>
      </sheetData>
    </sheetDataSet>
  </externalBook>
</externalLink>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3">
  <rv s="0">
    <v>0</v>
    <v>5</v>
  </rv>
  <rv s="0">
    <v>1</v>
    <v>5</v>
  </rv>
  <rv s="0">
    <v>2</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ichValueRels>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drive.google.com/file/d/1K0QSETqiBCbZCJ_qkzRvgW2LulG_9aXr/view?usp=sharing" TargetMode="External"/><Relationship Id="rId21" Type="http://schemas.openxmlformats.org/officeDocument/2006/relationships/hyperlink" Target="https://outlook.office.com/host/377c982d-9686-450e-9a7c-22aeaf1bc162/7211f19f-262a-42eb-a02e-289956491741" TargetMode="External"/><Relationship Id="rId63" Type="http://schemas.openxmlformats.org/officeDocument/2006/relationships/hyperlink" Target="https://www.contrataciones.gov.py/licitaciones/adjudicacion/1ef4a7e7-dcad-63de-92a7-fd45d38e710a/resumen-adjudicacion.html" TargetMode="External"/><Relationship Id="rId159" Type="http://schemas.openxmlformats.org/officeDocument/2006/relationships/hyperlink" Target="https://drive.google.com/file/d/1K0QSETqiBCbZCJ_qkzRvgW2LulG_9aXr/view?usp=sharing" TargetMode="External"/><Relationship Id="rId170" Type="http://schemas.openxmlformats.org/officeDocument/2006/relationships/hyperlink" Target="https://drive.google.com/file/d/1K0QSETqiBCbZCJ_qkzRvgW2LulG_9aXr/view?usp=sharing" TargetMode="External"/><Relationship Id="rId226" Type="http://schemas.openxmlformats.org/officeDocument/2006/relationships/hyperlink" Target="https://micpy-my.sharepoint.com/:x:/g/personal/bianca_balbuena_mic_gov_py/EfoDyQb8zU5MkMDTrlOOEd0BKAsU0OabFhCgd6HLQIo52g?e=aa5Eet" TargetMode="External"/><Relationship Id="rId268" Type="http://schemas.openxmlformats.org/officeDocument/2006/relationships/hyperlink" Target="../../../../../../../:b:/g/personal/mramirez_mic_gov_py/EbkPMvx5M2BBuSMWVAsgg7YBWbshhFtR_Z3uHjqU6Muv6g?e=Ulwqrs" TargetMode="External"/><Relationship Id="rId32" Type="http://schemas.openxmlformats.org/officeDocument/2006/relationships/hyperlink" Target="https://www.mic.gov.py/anexo-estadistico-mic/" TargetMode="External"/><Relationship Id="rId74" Type="http://schemas.openxmlformats.org/officeDocument/2006/relationships/hyperlink" Target="https://www.contrataciones.gov.py/convenios-marco/convenio/432442-suministro-bolsas-residuos-comunes-estado-paraguayo.html" TargetMode="External"/><Relationship Id="rId128" Type="http://schemas.openxmlformats.org/officeDocument/2006/relationships/hyperlink" Target="https://drive.google.com/file/d/1K0QSETqiBCbZCJ_qkzRvgW2LulG_9aXr/view?usp=sharing" TargetMode="External"/><Relationship Id="rId5" Type="http://schemas.openxmlformats.org/officeDocument/2006/relationships/hyperlink" Target="https://micpy-my.sharepoint.com/:b:/g/personal/lamia_cabrera_rediex_gov_py/EX6vS0vfDnZOo22qT9LI-pgB6caFepITdvo91ZBendzafA?e=Lv7gDy" TargetMode="External"/><Relationship Id="rId95" Type="http://schemas.openxmlformats.org/officeDocument/2006/relationships/hyperlink" Target="https://drive.google.com/file/d/1K0QSETqiBCbZCJ_qkzRvgW2LulG_9aXr/view?usp=sharing" TargetMode="External"/><Relationship Id="rId160" Type="http://schemas.openxmlformats.org/officeDocument/2006/relationships/hyperlink" Target="https://drive.google.com/file/d/1K0QSETqiBCbZCJ_qkzRvgW2LulG_9aXr/view?usp=sharing" TargetMode="External"/><Relationship Id="rId181" Type="http://schemas.openxmlformats.org/officeDocument/2006/relationships/hyperlink" Target="https://drive.google.com/file/d/1K0QSETqiBCbZCJ_qkzRvgW2LulG_9aXr/view?usp=sharing" TargetMode="External"/><Relationship Id="rId216" Type="http://schemas.openxmlformats.org/officeDocument/2006/relationships/hyperlink" Target="https://pub-py.theintegrityapp.com/" TargetMode="External"/><Relationship Id="rId237" Type="http://schemas.openxmlformats.org/officeDocument/2006/relationships/hyperlink" Target="https://www.mic.gov.py/gira-de-acompanamiento-a-mipymes-ganadoras-de-los-programas-de-apoyo-del-mic/" TargetMode="External"/><Relationship Id="rId258" Type="http://schemas.openxmlformats.org/officeDocument/2006/relationships/hyperlink" Target="https://micpy-my.sharepoint.com/:f:/g/personal/ggamarra_mic_gov_py/EkoU7W_OmktPrujmH2VftxgBL4aXZNW8ELMvM2JmTuin2Q?e=A6Apwb" TargetMode="External"/><Relationship Id="rId22" Type="http://schemas.openxmlformats.org/officeDocument/2006/relationships/hyperlink" Target="https://outlook.office.com/host/377c982d-9686-450e-9a7c-22aeaf1bc162/7211f19f-262a-42eb-a02e-289956491741" TargetMode="External"/><Relationship Id="rId43" Type="http://schemas.openxmlformats.org/officeDocument/2006/relationships/hyperlink" Target="https://www.contrataciones.gov.py/licitaciones/adjudicacion/434857-contratacion-directa-n-12-2023-servicio-publicaciones-contrato-abierto-ad-refendum-1/resumen-adjudicacion.html" TargetMode="External"/><Relationship Id="rId64" Type="http://schemas.openxmlformats.org/officeDocument/2006/relationships/hyperlink" Target="https://www.contrataciones.gov.py/licitaciones/adjudicacion/1ef2f0e8-f3dc-6134-ac8f-6dcf1dd9107f/resumen-adjudicacion.html" TargetMode="External"/><Relationship Id="rId118" Type="http://schemas.openxmlformats.org/officeDocument/2006/relationships/hyperlink" Target="https://drive.google.com/file/d/1K0QSETqiBCbZCJ_qkzRvgW2LulG_9aXr/view?usp=sharing" TargetMode="External"/><Relationship Id="rId139" Type="http://schemas.openxmlformats.org/officeDocument/2006/relationships/hyperlink" Target="https://drive.google.com/file/d/1K0QSETqiBCbZCJ_qkzRvgW2LulG_9aXr/view?usp=sharing" TargetMode="External"/><Relationship Id="rId85" Type="http://schemas.openxmlformats.org/officeDocument/2006/relationships/hyperlink" Target="https://drive.google.com/file/d/1K0QSETqiBCbZCJ_qkzRvgW2LulG_9aXr/view?usp=sharing" TargetMode="External"/><Relationship Id="rId150" Type="http://schemas.openxmlformats.org/officeDocument/2006/relationships/hyperlink" Target="https://drive.google.com/file/d/1K0QSETqiBCbZCJ_qkzRvgW2LulG_9aXr/view?usp=sharing" TargetMode="External"/><Relationship Id="rId171" Type="http://schemas.openxmlformats.org/officeDocument/2006/relationships/hyperlink" Target="https://drive.google.com/file/d/1K0QSETqiBCbZCJ_qkzRvgW2LulG_9aXr/view?usp=sharing" TargetMode="External"/><Relationship Id="rId192" Type="http://schemas.openxmlformats.org/officeDocument/2006/relationships/hyperlink" Target="http://www.acraiz.gov.py/" TargetMode="External"/><Relationship Id="rId206" Type="http://schemas.openxmlformats.org/officeDocument/2006/relationships/hyperlink" Target="https://denuncias.gov.py/portal-publico" TargetMode="External"/><Relationship Id="rId227" Type="http://schemas.openxmlformats.org/officeDocument/2006/relationships/hyperlink" Target="https://micpy-my.sharepoint.com/:x:/g/personal/bianca_balbuena_mic_gov_py/EfoDyQb8zU5MkMDTrlOOEd0BKAsU0OabFhCgd6HLQIo52g?e=aa5Eet" TargetMode="External"/><Relationship Id="rId248" Type="http://schemas.openxmlformats.org/officeDocument/2006/relationships/hyperlink" Target="https://www.mic.gov.py/alianzas-estrategicas-para-potenciar-el-emprendedurismo-paraguayo/" TargetMode="External"/><Relationship Id="rId269" Type="http://schemas.openxmlformats.org/officeDocument/2006/relationships/hyperlink" Target="https://www.mic.gov.py/" TargetMode="External"/><Relationship Id="rId12" Type="http://schemas.openxmlformats.org/officeDocument/2006/relationships/hyperlink" Target="https://transparencia.senac.gov.py/portal/historial-cumplimiento" TargetMode="External"/><Relationship Id="rId33" Type="http://schemas.openxmlformats.org/officeDocument/2006/relationships/hyperlink" Target="https://micpy-my.sharepoint.com/:f:/g/personal/bianca_balbuena_mic_gov_py/EnO25Hv-eApNh_LBPJM2gBEBWnJMjJR9n3KrWyFzac2WyQ?e=WiNmhg" TargetMode="External"/><Relationship Id="rId108" Type="http://schemas.openxmlformats.org/officeDocument/2006/relationships/hyperlink" Target="https://drive.google.com/file/d/1K0QSETqiBCbZCJ_qkzRvgW2LulG_9aXr/view?usp=sharing" TargetMode="External"/><Relationship Id="rId129" Type="http://schemas.openxmlformats.org/officeDocument/2006/relationships/hyperlink" Target="https://drive.google.com/file/d/1K0QSETqiBCbZCJ_qkzRvgW2LulG_9aXr/view?usp=sharing" TargetMode="External"/><Relationship Id="rId54" Type="http://schemas.openxmlformats.org/officeDocument/2006/relationships/hyperlink" Target="https://www.contrataciones.gov.py/licitaciones/adjudicacion/1ef22a53-9b5a-6f58-9b5d-91df7cd50999/resumen-adjudicacion.html" TargetMode="External"/><Relationship Id="rId75" Type="http://schemas.openxmlformats.org/officeDocument/2006/relationships/hyperlink" Target="https://www.contrataciones.gov.py/convenios-marco/convenio/422114-suministro-productos-limpieza-domisanitarios.html" TargetMode="External"/><Relationship Id="rId96" Type="http://schemas.openxmlformats.org/officeDocument/2006/relationships/hyperlink" Target="https://drive.google.com/file/d/1K0QSETqiBCbZCJ_qkzRvgW2LulG_9aXr/view?usp=sharing" TargetMode="External"/><Relationship Id="rId140" Type="http://schemas.openxmlformats.org/officeDocument/2006/relationships/hyperlink" Target="https://drive.google.com/file/d/1K0QSETqiBCbZCJ_qkzRvgW2LulG_9aXr/view?usp=sharing" TargetMode="External"/><Relationship Id="rId161" Type="http://schemas.openxmlformats.org/officeDocument/2006/relationships/hyperlink" Target="https://drive.google.com/file/d/1K0QSETqiBCbZCJ_qkzRvgW2LulG_9aXr/view?usp=sharing" TargetMode="External"/><Relationship Id="rId182" Type="http://schemas.openxmlformats.org/officeDocument/2006/relationships/hyperlink" Target="https://drive.google.com/file/d/1K0QSETqiBCbZCJ_qkzRvgW2LulG_9aXr/view?usp=sharing" TargetMode="External"/><Relationship Id="rId217" Type="http://schemas.openxmlformats.org/officeDocument/2006/relationships/hyperlink" Target="https://micpy.sharepoint.com/:x:/r/sites/RESPOSITORIOVIRTUALMIPYMES/_layouts/15/Doc.aspx?sourcedoc=%7B38C471B0-46B8-4DFB-960E-9F0FE7BB6B4E%7D&amp;file=Avance%20de%20Metas.xlsx&amp;action=default&amp;mobileredirect=true&amp;wdsle=0" TargetMode="External"/><Relationship Id="rId6" Type="http://schemas.openxmlformats.org/officeDocument/2006/relationships/hyperlink" Target="https://micpy-my.sharepoint.com/:f:/g/personal/bianca_balbuena_mic_gov_py/Eh6oI48SPcFAhfJGfbuSaVgBhJJ8caeQl3z6ji9eRKidWQ?e=JNKxKh" TargetMode="External"/><Relationship Id="rId238" Type="http://schemas.openxmlformats.org/officeDocument/2006/relationships/hyperlink" Target="https://www.mic.gov.py/exportaciones-bajo-certificado-de-origen-suman-mas-de-usd-780-millones-en-julio/" TargetMode="External"/><Relationship Id="rId259" Type="http://schemas.openxmlformats.org/officeDocument/2006/relationships/hyperlink" Target="https://micpy-my.sharepoint.com/:f:/g/personal/ggamarra_mic_gov_py/EkoU7W_OmktPrujmH2VftxgBL4aXZNW8ELMvM2JmTuin2Q?e=A6Apwb" TargetMode="External"/><Relationship Id="rId23" Type="http://schemas.openxmlformats.org/officeDocument/2006/relationships/hyperlink" Target="https://micpy-my.sharepoint.com/:f:/g/personal/cdinatale_mic_gov_py/EkjnOZJU_JNHm3XxwvTyT10BPNc6XjVutFYt5Dq0-spAcQ?e=7DFvNu" TargetMode="External"/><Relationship Id="rId119" Type="http://schemas.openxmlformats.org/officeDocument/2006/relationships/hyperlink" Target="https://drive.google.com/file/d/1K0QSETqiBCbZCJ_qkzRvgW2LulG_9aXr/view?usp=sharing" TargetMode="External"/><Relationship Id="rId270" Type="http://schemas.openxmlformats.org/officeDocument/2006/relationships/hyperlink" Target="https://www.mic.gov.py/noticias/" TargetMode="External"/><Relationship Id="rId44" Type="http://schemas.openxmlformats.org/officeDocument/2006/relationships/hyperlink" Target="https://www.contrataciones.gov.py/licitaciones/adjudicacion/437997-contratacion-directa-n-15-2023-adquisicion-radios-portatiles-walkie-talkie-accesorio-1/resumen-adjudicacion.html" TargetMode="External"/><Relationship Id="rId65" Type="http://schemas.openxmlformats.org/officeDocument/2006/relationships/hyperlink" Target="https://www.contrataciones.gov.py/convenios-marco/convenio/383440-adquisicion-agua-mineral.html" TargetMode="External"/><Relationship Id="rId86" Type="http://schemas.openxmlformats.org/officeDocument/2006/relationships/hyperlink" Target="https://drive.google.com/file/d/1K0QSETqiBCbZCJ_qkzRvgW2LulG_9aXr/view?usp=sharing" TargetMode="External"/><Relationship Id="rId130" Type="http://schemas.openxmlformats.org/officeDocument/2006/relationships/hyperlink" Target="https://drive.google.com/file/d/1K0QSETqiBCbZCJ_qkzRvgW2LulG_9aXr/view?usp=sharing" TargetMode="External"/><Relationship Id="rId151" Type="http://schemas.openxmlformats.org/officeDocument/2006/relationships/hyperlink" Target="https://drive.google.com/file/d/1K0QSETqiBCbZCJ_qkzRvgW2LulG_9aXr/view?usp=sharing" TargetMode="External"/><Relationship Id="rId172" Type="http://schemas.openxmlformats.org/officeDocument/2006/relationships/hyperlink" Target="https://drive.google.com/file/d/1K0QSETqiBCbZCJ_qkzRvgW2LulG_9aXr/view?usp=sharing" TargetMode="External"/><Relationship Id="rId193" Type="http://schemas.openxmlformats.org/officeDocument/2006/relationships/hyperlink" Target="mailto:info-dgce@mic.gov.py" TargetMode="External"/><Relationship Id="rId207" Type="http://schemas.openxmlformats.org/officeDocument/2006/relationships/hyperlink" Target="https://www.mic.gov.py/unidad-de-transparencia-y-la-anticorrupcion/" TargetMode="External"/><Relationship Id="rId228" Type="http://schemas.openxmlformats.org/officeDocument/2006/relationships/hyperlink" Target="https://micpy-my.sharepoint.com/:x:/g/personal/bianca_balbuena_mic_gov_py/EfoDyQb8zU5MkMDTrlOOEd0BKAsU0OabFhCgd6HLQIo52g?e=aa5Eet" TargetMode="External"/><Relationship Id="rId249" Type="http://schemas.openxmlformats.org/officeDocument/2006/relationships/hyperlink" Target="https://www.mic.gov.py/paraguay-y-taiwan-renuevan-cooperacion-para-el-desarrollo-y-fortalecimiento-de-la-mipymes/" TargetMode="External"/><Relationship Id="rId13" Type="http://schemas.openxmlformats.org/officeDocument/2006/relationships/hyperlink" Target="https://informacionpublica.paraguay.gov.py/" TargetMode="External"/><Relationship Id="rId109" Type="http://schemas.openxmlformats.org/officeDocument/2006/relationships/hyperlink" Target="https://drive.google.com/file/d/1K0QSETqiBCbZCJ_qkzRvgW2LulG_9aXr/view?usp=sharing" TargetMode="External"/><Relationship Id="rId260" Type="http://schemas.openxmlformats.org/officeDocument/2006/relationships/hyperlink" Target="../../../../../../../:b:/g/personal/mramirez_mic_gov_py/ET6H5qKMiAFMuJ3jIRVHo6UBI_lmB65uZdASbQlMwphgOw?e=jGkLw6" TargetMode="External"/><Relationship Id="rId34" Type="http://schemas.openxmlformats.org/officeDocument/2006/relationships/hyperlink" Target="https://www.mipymes.gov.py/dgii/" TargetMode="External"/><Relationship Id="rId55" Type="http://schemas.openxmlformats.org/officeDocument/2006/relationships/hyperlink" Target="https://www.contrataciones.gov.py/licitaciones/adjudicacion/1ef1c50f-b530-6030-8f8e-35a6e1383759/resumen-adjudicacion.html" TargetMode="External"/><Relationship Id="rId76" Type="http://schemas.openxmlformats.org/officeDocument/2006/relationships/hyperlink" Target="https://www.contrataciones.gov.py/convenios-marco/convenio/415212-incorporacion-pasajes-aereos-tienda-virtual.html" TargetMode="External"/><Relationship Id="rId97" Type="http://schemas.openxmlformats.org/officeDocument/2006/relationships/hyperlink" Target="https://drive.google.com/file/d/1K0QSETqiBCbZCJ_qkzRvgW2LulG_9aXr/view?usp=sharing" TargetMode="External"/><Relationship Id="rId120" Type="http://schemas.openxmlformats.org/officeDocument/2006/relationships/hyperlink" Target="https://drive.google.com/file/d/1K0QSETqiBCbZCJ_qkzRvgW2LulG_9aXr/view?usp=sharing" TargetMode="External"/><Relationship Id="rId141" Type="http://schemas.openxmlformats.org/officeDocument/2006/relationships/hyperlink" Target="https://drive.google.com/file/d/1K0QSETqiBCbZCJ_qkzRvgW2LulG_9aXr/view?usp=sharing" TargetMode="External"/><Relationship Id="rId7" Type="http://schemas.openxmlformats.org/officeDocument/2006/relationships/hyperlink" Target="https://www.mic.gov.py/anexo-estadistico-mic/" TargetMode="External"/><Relationship Id="rId162" Type="http://schemas.openxmlformats.org/officeDocument/2006/relationships/hyperlink" Target="https://drive.google.com/file/d/1K0QSETqiBCbZCJ_qkzRvgW2LulG_9aXr/view?usp=sharing" TargetMode="External"/><Relationship Id="rId183" Type="http://schemas.openxmlformats.org/officeDocument/2006/relationships/hyperlink" Target="mailto:info@rediex.gov.py" TargetMode="External"/><Relationship Id="rId218" Type="http://schemas.openxmlformats.org/officeDocument/2006/relationships/hyperlink" Target="https://micpy-my.sharepoint.com/:f:/g/personal/lamia_cabrera_rediex_gov_py/EvnAGA1MZfBIvdIZXXlA8CoBInD5s4U6_IW-IiiufCasUA?e=AhjjsN" TargetMode="External"/><Relationship Id="rId239" Type="http://schemas.openxmlformats.org/officeDocument/2006/relationships/hyperlink" Target="https://www.mic.gov.py/microempresa-innovara-su-produccion-mediante-el-programa-de-competitividad-del-mic/" TargetMode="External"/><Relationship Id="rId250" Type="http://schemas.openxmlformats.org/officeDocument/2006/relationships/hyperlink" Target="https://drive.google.com/file/d/1zETy9Rdr93DuSJXSenMplzUpn8aeIVsC/view?usp=sharing" TargetMode="External"/><Relationship Id="rId271" Type="http://schemas.openxmlformats.org/officeDocument/2006/relationships/hyperlink" Target="https://www.mic.gov.py/sala-de-prensa/" TargetMode="External"/><Relationship Id="rId24" Type="http://schemas.openxmlformats.org/officeDocument/2006/relationships/hyperlink" Target="https://micpy-my.sharepoint.com/:f:/g/personal/cdinatale_mic_gov_py/EkjnOZJU_JNHm3XxwvTyT10BPNc6XjVutFYt5Dq0-spAcQ?e=7DFvNu" TargetMode="External"/><Relationship Id="rId45" Type="http://schemas.openxmlformats.org/officeDocument/2006/relationships/hyperlink" Target="https://www.contrataciones.gov.py/licitaciones/adjudicacion/438263-contratacion-directa-n-17-2023-adquisicion-insumos-productos-alimenticios-ad-referen-1/resumen-adjudicacion.html" TargetMode="External"/><Relationship Id="rId66" Type="http://schemas.openxmlformats.org/officeDocument/2006/relationships/hyperlink" Target="https://www.contrataciones.gov.py/convenios-marco/convenio/412997-incorporacion-articulos-ferreteria-electricidad-tienda-virtual.html" TargetMode="External"/><Relationship Id="rId87" Type="http://schemas.openxmlformats.org/officeDocument/2006/relationships/hyperlink" Target="https://drive.google.com/file/d/1K0QSETqiBCbZCJ_qkzRvgW2LulG_9aXr/view?usp=sharing" TargetMode="External"/><Relationship Id="rId110" Type="http://schemas.openxmlformats.org/officeDocument/2006/relationships/hyperlink" Target="https://drive.google.com/file/d/1K0QSETqiBCbZCJ_qkzRvgW2LulG_9aXr/view?usp=sharing" TargetMode="External"/><Relationship Id="rId131" Type="http://schemas.openxmlformats.org/officeDocument/2006/relationships/hyperlink" Target="https://drive.google.com/file/d/1K0QSETqiBCbZCJ_qkzRvgW2LulG_9aXr/view?usp=sharing" TargetMode="External"/><Relationship Id="rId152" Type="http://schemas.openxmlformats.org/officeDocument/2006/relationships/hyperlink" Target="https://drive.google.com/file/d/1K0QSETqiBCbZCJ_qkzRvgW2LulG_9aXr/view?usp=sharing" TargetMode="External"/><Relationship Id="rId173" Type="http://schemas.openxmlformats.org/officeDocument/2006/relationships/hyperlink" Target="https://drive.google.com/file/d/1K0QSETqiBCbZCJ_qkzRvgW2LulG_9aXr/view?usp=sharing" TargetMode="External"/><Relationship Id="rId194" Type="http://schemas.openxmlformats.org/officeDocument/2006/relationships/hyperlink" Target="mailto:reclamo-dgce@mic.gov.py" TargetMode="External"/><Relationship Id="rId208" Type="http://schemas.openxmlformats.org/officeDocument/2006/relationships/hyperlink" Target="https://outlook.office.com/host/377c982d-9686-450e-9a7c-22aeaf1bc162/7211f19f-262a-42eb-a02e-289956491741" TargetMode="External"/><Relationship Id="rId229" Type="http://schemas.openxmlformats.org/officeDocument/2006/relationships/hyperlink" Target="http://www.mic.gov.py/" TargetMode="External"/><Relationship Id="rId240" Type="http://schemas.openxmlformats.org/officeDocument/2006/relationships/hyperlink" Target="https://www.mic.gov.py/exportaciones-bajo-certificado-de-origen-suman-usd-902-millones-en-agosto/" TargetMode="External"/><Relationship Id="rId261" Type="http://schemas.openxmlformats.org/officeDocument/2006/relationships/hyperlink" Target="../../../../../../../:b:/g/personal/mramirez_mic_gov_py/Efu-vWo11QtBtcdXFKEZ614BHYkcZg8T-FvrKLltj-mt-Q?e=p7XBey" TargetMode="External"/><Relationship Id="rId14" Type="http://schemas.openxmlformats.org/officeDocument/2006/relationships/hyperlink" Target="https://informacionpublica.paraguay.gov.py/" TargetMode="External"/><Relationship Id="rId35" Type="http://schemas.openxmlformats.org/officeDocument/2006/relationships/hyperlink" Target="https://micpy-my.sharepoint.com/:f:/g/personal/nflecha_mic_gov_py/EglAzON8xCJIqsUctHZnKYYBeTJ6hkgLspaE16GKDRzwhw?e=LbljEQ" TargetMode="External"/><Relationship Id="rId56" Type="http://schemas.openxmlformats.org/officeDocument/2006/relationships/hyperlink" Target="https://www.contrataciones.gov.py/licitaciones/adjudicacion/1ef2392d-41ee-6d46-8cf8-4b2b02877dde/resumen-adjudicacion.html" TargetMode="External"/><Relationship Id="rId77" Type="http://schemas.openxmlformats.org/officeDocument/2006/relationships/hyperlink" Target="https://drive.google.com/file/d/1K0QSETqiBCbZCJ_qkzRvgW2LulG_9aXr/view?usp=sharing" TargetMode="External"/><Relationship Id="rId100" Type="http://schemas.openxmlformats.org/officeDocument/2006/relationships/hyperlink" Target="https://drive.google.com/file/d/1K0QSETqiBCbZCJ_qkzRvgW2LulG_9aXr/view?usp=sharing" TargetMode="External"/><Relationship Id="rId8" Type="http://schemas.openxmlformats.org/officeDocument/2006/relationships/hyperlink" Target="https://www.mic.gov.py/wp-content/uploads/2024/08/sueldos_202407-Jul.pdf" TargetMode="External"/><Relationship Id="rId98" Type="http://schemas.openxmlformats.org/officeDocument/2006/relationships/hyperlink" Target="https://drive.google.com/file/d/1K0QSETqiBCbZCJ_qkzRvgW2LulG_9aXr/view?usp=sharing" TargetMode="External"/><Relationship Id="rId121" Type="http://schemas.openxmlformats.org/officeDocument/2006/relationships/hyperlink" Target="https://drive.google.com/file/d/1K0QSETqiBCbZCJ_qkzRvgW2LulG_9aXr/view?usp=sharing" TargetMode="External"/><Relationship Id="rId142" Type="http://schemas.openxmlformats.org/officeDocument/2006/relationships/hyperlink" Target="https://drive.google.com/file/d/1K0QSETqiBCbZCJ_qkzRvgW2LulG_9aXr/view?usp=sharing" TargetMode="External"/><Relationship Id="rId163" Type="http://schemas.openxmlformats.org/officeDocument/2006/relationships/hyperlink" Target="https://drive.google.com/file/d/1K0QSETqiBCbZCJ_qkzRvgW2LulG_9aXr/view?usp=sharing" TargetMode="External"/><Relationship Id="rId184" Type="http://schemas.openxmlformats.org/officeDocument/2006/relationships/hyperlink" Target="mailto:info@rediex.gov.py" TargetMode="External"/><Relationship Id="rId219" Type="http://schemas.openxmlformats.org/officeDocument/2006/relationships/hyperlink" Target="https://micpy-my.sharepoint.com/:f:/g/personal/lamia_cabrera_rediex_gov_py/EtJVgqRwvEVPuYGDc3piD74BmiDwCCPnG4bj2G4QS79_gQ?e=yc1WMU" TargetMode="External"/><Relationship Id="rId230" Type="http://schemas.openxmlformats.org/officeDocument/2006/relationships/hyperlink" Target="https://drive.google.com/drive/folders/1MJujrd9btrrQo6wms402CZKTTWUhxZm1?usp=drive_link" TargetMode="External"/><Relationship Id="rId251" Type="http://schemas.openxmlformats.org/officeDocument/2006/relationships/hyperlink" Target="https://micpy-my.sharepoint.com/:f:/g/personal/bianca_balbuena_mic_gov_py/EjugDO0fzUVGjt5Gj7gTz6cBcb656RhJ4o7ZyMKJzh-GPA?e=6dpdC6" TargetMode="External"/><Relationship Id="rId25" Type="http://schemas.openxmlformats.org/officeDocument/2006/relationships/hyperlink" Target="https://drive.google.com/drive/u/1/folders/1e-DQDdqDC7q3RbBq9lvW4TsREpY-Ojba" TargetMode="External"/><Relationship Id="rId46" Type="http://schemas.openxmlformats.org/officeDocument/2006/relationships/hyperlink" Target="https://www.contrataciones.gov.py/convenios-marco/convenio/415212-incorporacion-pasajes-aereos-tienda-virtual.html" TargetMode="External"/><Relationship Id="rId67" Type="http://schemas.openxmlformats.org/officeDocument/2006/relationships/hyperlink" Target="https://www.contrataciones.gov.py/convenios-marco/convenio/415212-incorporacion-pasajes-aereos-tienda-virtual.html" TargetMode="External"/><Relationship Id="rId272" Type="http://schemas.openxmlformats.org/officeDocument/2006/relationships/hyperlink" Target="https://www.youtube.com/@mictubeoficial" TargetMode="External"/><Relationship Id="rId88" Type="http://schemas.openxmlformats.org/officeDocument/2006/relationships/hyperlink" Target="https://drive.google.com/file/d/1K0QSETqiBCbZCJ_qkzRvgW2LulG_9aXr/view?usp=sharing" TargetMode="External"/><Relationship Id="rId111" Type="http://schemas.openxmlformats.org/officeDocument/2006/relationships/hyperlink" Target="https://drive.google.com/file/d/1K0QSETqiBCbZCJ_qkzRvgW2LulG_9aXr/view?usp=sharing" TargetMode="External"/><Relationship Id="rId132" Type="http://schemas.openxmlformats.org/officeDocument/2006/relationships/hyperlink" Target="https://drive.google.com/file/d/1K0QSETqiBCbZCJ_qkzRvgW2LulG_9aXr/view?usp=sharing" TargetMode="External"/><Relationship Id="rId153" Type="http://schemas.openxmlformats.org/officeDocument/2006/relationships/hyperlink" Target="https://drive.google.com/file/d/1K0QSETqiBCbZCJ_qkzRvgW2LulG_9aXr/view?usp=sharing" TargetMode="External"/><Relationship Id="rId174" Type="http://schemas.openxmlformats.org/officeDocument/2006/relationships/hyperlink" Target="https://drive.google.com/file/d/1K0QSETqiBCbZCJ_qkzRvgW2LulG_9aXr/view?usp=sharing" TargetMode="External"/><Relationship Id="rId195" Type="http://schemas.openxmlformats.org/officeDocument/2006/relationships/hyperlink" Target="https://micpy-my.sharepoint.com/:b:/g/personal/bianca_balbuena_mic_gov_py/EWdomCoO71JNoU1uOMCTDMwBMfKqCLqYcOUtYaTt2Beg9g?e=WCtfcJ" TargetMode="External"/><Relationship Id="rId209" Type="http://schemas.openxmlformats.org/officeDocument/2006/relationships/hyperlink" Target="https://outlook.office.com/host/377c982d-9686-450e-9a7c-22aeaf1bc162/7211f19f-262a-42eb-a02e-289956491741" TargetMode="External"/><Relationship Id="rId220" Type="http://schemas.openxmlformats.org/officeDocument/2006/relationships/hyperlink" Target="https://micpy-my.sharepoint.com/:b:/g/personal/lamia_cabrera_rediex_gov_py/EW0w5jfbUmNAsBatiolJetgBRqPD7hB1H_kRyiQvgNPIsw?e=lShxeu" TargetMode="External"/><Relationship Id="rId241" Type="http://schemas.openxmlformats.org/officeDocument/2006/relationships/hyperlink" Target="https://www.mic.gov.py/culmina-mesa-de-trabajo-para-la-reglamentacion-de-la-ley-de-resina-reciclada-liderada-por-el-mic/" TargetMode="External"/><Relationship Id="rId15" Type="http://schemas.openxmlformats.org/officeDocument/2006/relationships/hyperlink" Target="https://informacionpublica.paraguay.gov.py/" TargetMode="External"/><Relationship Id="rId36" Type="http://schemas.openxmlformats.org/officeDocument/2006/relationships/hyperlink" Target="https://datos.vue.gov.py/registros/datos" TargetMode="External"/><Relationship Id="rId57" Type="http://schemas.openxmlformats.org/officeDocument/2006/relationships/hyperlink" Target="https://www.contrataciones.gov.py/licitaciones/adjudicacion/1ef2ce80-7571-6b30-9598-c1f2c37d69c0/resumen-adjudicacion.html" TargetMode="External"/><Relationship Id="rId262" Type="http://schemas.openxmlformats.org/officeDocument/2006/relationships/hyperlink" Target="../../../../../../../:b:/g/personal/mramirez_mic_gov_py/ET6H5qKMiAFMuJ3jIRVHo6UBI_lmB65uZdASbQlMwphgOw?e=jGkLw6" TargetMode="External"/><Relationship Id="rId78" Type="http://schemas.openxmlformats.org/officeDocument/2006/relationships/hyperlink" Target="https://drive.google.com/file/d/1K0QSETqiBCbZCJ_qkzRvgW2LulG_9aXr/view?usp=sharing" TargetMode="External"/><Relationship Id="rId99" Type="http://schemas.openxmlformats.org/officeDocument/2006/relationships/hyperlink" Target="https://drive.google.com/file/d/1K0QSETqiBCbZCJ_qkzRvgW2LulG_9aXr/view?usp=sharing" TargetMode="External"/><Relationship Id="rId101" Type="http://schemas.openxmlformats.org/officeDocument/2006/relationships/hyperlink" Target="https://drive.google.com/file/d/1K0QSETqiBCbZCJ_qkzRvgW2LulG_9aXr/view?usp=sharing" TargetMode="External"/><Relationship Id="rId122" Type="http://schemas.openxmlformats.org/officeDocument/2006/relationships/hyperlink" Target="https://drive.google.com/file/d/1K0QSETqiBCbZCJ_qkzRvgW2LulG_9aXr/view?usp=sharing" TargetMode="External"/><Relationship Id="rId143" Type="http://schemas.openxmlformats.org/officeDocument/2006/relationships/hyperlink" Target="https://drive.google.com/file/d/1K0QSETqiBCbZCJ_qkzRvgW2LulG_9aXr/view?usp=sharing" TargetMode="External"/><Relationship Id="rId164" Type="http://schemas.openxmlformats.org/officeDocument/2006/relationships/hyperlink" Target="https://drive.google.com/file/d/1K0QSETqiBCbZCJ_qkzRvgW2LulG_9aXr/view?usp=sharing" TargetMode="External"/><Relationship Id="rId185" Type="http://schemas.openxmlformats.org/officeDocument/2006/relationships/hyperlink" Target="mailto:info@rediex.gov.py" TargetMode="External"/><Relationship Id="rId9" Type="http://schemas.openxmlformats.org/officeDocument/2006/relationships/hyperlink" Target="https://www.mic.gov.py/wp-content/uploads/2024/09/sueldos_202408-Ago.pdf" TargetMode="External"/><Relationship Id="rId210" Type="http://schemas.openxmlformats.org/officeDocument/2006/relationships/hyperlink" Target="https://parcapy.org/" TargetMode="External"/><Relationship Id="rId26" Type="http://schemas.openxmlformats.org/officeDocument/2006/relationships/hyperlink" Target="https://micpy-my.sharepoint.com/:f:/g/personal/bianca_balbuena_mic_gov_py/Eh6oI48SPcFAhfJGfbuSaVgBhJJ8caeQl3z6ji9eRKidWQ?e=JNKxKh" TargetMode="External"/><Relationship Id="rId231" Type="http://schemas.openxmlformats.org/officeDocument/2006/relationships/hyperlink" Target="https://denuncias.gov.py/portal-publico" TargetMode="External"/><Relationship Id="rId252" Type="http://schemas.openxmlformats.org/officeDocument/2006/relationships/hyperlink" Target="https://micpy-my.sharepoint.com/:f:/g/personal/bianca_balbuena_mic_gov_py/EjugDO0fzUVGjt5Gj7gTz6cBcb656RhJ4o7ZyMKJzh-GPA?e=bpWchM" TargetMode="External"/><Relationship Id="rId273" Type="http://schemas.openxmlformats.org/officeDocument/2006/relationships/hyperlink" Target="https://drive.google.com/drive/folders/19YpWD6jh-lYY0YgzlTLBG1dp_uMRxcWC" TargetMode="External"/><Relationship Id="rId47" Type="http://schemas.openxmlformats.org/officeDocument/2006/relationships/hyperlink" Target="https://www.contrataciones.gov.py/convenios-marco/convenio/383440-adquisicion-agua-mineral.html" TargetMode="External"/><Relationship Id="rId68" Type="http://schemas.openxmlformats.org/officeDocument/2006/relationships/hyperlink" Target="https://www.contrataciones.gov.py/convenios-marco/convenio/415212-incorporacion-pasajes-aereos-tienda-virtual.html" TargetMode="External"/><Relationship Id="rId89" Type="http://schemas.openxmlformats.org/officeDocument/2006/relationships/hyperlink" Target="https://drive.google.com/file/d/1K0QSETqiBCbZCJ_qkzRvgW2LulG_9aXr/view?usp=sharing" TargetMode="External"/><Relationship Id="rId112" Type="http://schemas.openxmlformats.org/officeDocument/2006/relationships/hyperlink" Target="https://drive.google.com/file/d/1K0QSETqiBCbZCJ_qkzRvgW2LulG_9aXr/view?usp=sharing" TargetMode="External"/><Relationship Id="rId133" Type="http://schemas.openxmlformats.org/officeDocument/2006/relationships/hyperlink" Target="https://drive.google.com/file/d/1K0QSETqiBCbZCJ_qkzRvgW2LulG_9aXr/view?usp=sharing" TargetMode="External"/><Relationship Id="rId154" Type="http://schemas.openxmlformats.org/officeDocument/2006/relationships/hyperlink" Target="https://drive.google.com/file/d/1K0QSETqiBCbZCJ_qkzRvgW2LulG_9aXr/view?usp=sharing" TargetMode="External"/><Relationship Id="rId175" Type="http://schemas.openxmlformats.org/officeDocument/2006/relationships/hyperlink" Target="https://drive.google.com/file/d/1K0QSETqiBCbZCJ_qkzRvgW2LulG_9aXr/view?usp=sharing" TargetMode="External"/><Relationship Id="rId196" Type="http://schemas.openxmlformats.org/officeDocument/2006/relationships/hyperlink" Target="https://micpy-my.sharepoint.com/:b:/g/personal/bianca_balbuena_mic_gov_py/EWdomCoO71JNoU1uOMCTDMwBMfKqCLqYcOUtYaTt2Beg9g?e=WCtfcJ" TargetMode="External"/><Relationship Id="rId200" Type="http://schemas.openxmlformats.org/officeDocument/2006/relationships/hyperlink" Target="https://mipymes.gov.py/" TargetMode="External"/><Relationship Id="rId16" Type="http://schemas.openxmlformats.org/officeDocument/2006/relationships/hyperlink" Target="https://micpy-my.sharepoint.com/:b:/g/personal/lamia_cabrera_rediex_gov_py/EWiBJMkdQ9VBjMHG9M3GBsUBBIVf2hzfDcD7NbFV0xmJAw?e=tQmDbn" TargetMode="External"/><Relationship Id="rId221" Type="http://schemas.openxmlformats.org/officeDocument/2006/relationships/hyperlink" Target="https://micpy-my.sharepoint.com/:f:/g/personal/lamia_cabrera_rediex_gov_py/Eh7_tFEdbkdKqnCrbT-frskBFYywuq7mKyPkT4E0eTyjdA?e=aQ9Bho" TargetMode="External"/><Relationship Id="rId242" Type="http://schemas.openxmlformats.org/officeDocument/2006/relationships/hyperlink" Target="https://www.mic.gov.py/impulsan-modelo-incucae-en-encarnacion-y-hohenau-para-fortalecer-el-ecosistema-emprendedor/" TargetMode="External"/><Relationship Id="rId263" Type="http://schemas.openxmlformats.org/officeDocument/2006/relationships/hyperlink" Target="../../../../../../../:b:/g/personal/mramirez_mic_gov_py/ET6H5qKMiAFMuJ3jIRVHo6UBI_lmB65uZdASbQlMwphgOw?e=jGkLw6" TargetMode="External"/><Relationship Id="rId37" Type="http://schemas.openxmlformats.org/officeDocument/2006/relationships/hyperlink" Target="https://micpy.sharepoint.com/:f:/s/DireccinGeneraldeFinanciacineInversin/Eh3W9Jxh4WlKucDdDCADEa8Bx54OT6F0EZeWnOxyjzgqWw?e=Be7eht" TargetMode="External"/><Relationship Id="rId58" Type="http://schemas.openxmlformats.org/officeDocument/2006/relationships/hyperlink" Target="https://www.contrataciones.gov.py/licitaciones/adjudicacion/1ef299ce-011c-6802-bff5-a9eb687f8485/resumen-adjudicacion.html" TargetMode="External"/><Relationship Id="rId79" Type="http://schemas.openxmlformats.org/officeDocument/2006/relationships/hyperlink" Target="https://drive.google.com/file/d/1K0QSETqiBCbZCJ_qkzRvgW2LulG_9aXr/view?usp=sharing" TargetMode="External"/><Relationship Id="rId102" Type="http://schemas.openxmlformats.org/officeDocument/2006/relationships/hyperlink" Target="https://drive.google.com/file/d/1K0QSETqiBCbZCJ_qkzRvgW2LulG_9aXr/view?usp=sharing" TargetMode="External"/><Relationship Id="rId123" Type="http://schemas.openxmlformats.org/officeDocument/2006/relationships/hyperlink" Target="https://drive.google.com/file/d/1K0QSETqiBCbZCJ_qkzRvgW2LulG_9aXr/view?usp=sharing" TargetMode="External"/><Relationship Id="rId144" Type="http://schemas.openxmlformats.org/officeDocument/2006/relationships/hyperlink" Target="https://drive.google.com/file/d/1K0QSETqiBCbZCJ_qkzRvgW2LulG_9aXr/view?usp=sharing" TargetMode="External"/><Relationship Id="rId90" Type="http://schemas.openxmlformats.org/officeDocument/2006/relationships/hyperlink" Target="https://drive.google.com/file/d/1K0QSETqiBCbZCJ_qkzRvgW2LulG_9aXr/view?usp=sharing" TargetMode="External"/><Relationship Id="rId165" Type="http://schemas.openxmlformats.org/officeDocument/2006/relationships/hyperlink" Target="https://drive.google.com/file/d/1K0QSETqiBCbZCJ_qkzRvgW2LulG_9aXr/view?usp=sharing" TargetMode="External"/><Relationship Id="rId186" Type="http://schemas.openxmlformats.org/officeDocument/2006/relationships/hyperlink" Target="https://www.linkedin.com/company/rediexpy/" TargetMode="External"/><Relationship Id="rId211" Type="http://schemas.openxmlformats.org/officeDocument/2006/relationships/hyperlink" Target="https://micpy-my.sharepoint.com/:b:/g/personal/rosmery_mic_gov_py/EftiyzRXl-1JgVS1M6ifex8B-ZglcSj13cokMzk-z2tb3A?e=vKAmkF" TargetMode="External"/><Relationship Id="rId232" Type="http://schemas.openxmlformats.org/officeDocument/2006/relationships/hyperlink" Target="https://denuncias.gov.py/portal-publico" TargetMode="External"/><Relationship Id="rId253" Type="http://schemas.openxmlformats.org/officeDocument/2006/relationships/hyperlink" Target="https://micpy-my.sharepoint.com/:f:/g/personal/ggamarra_mic_gov_py/EkoU7W_OmktPrujmH2VftxgBL4aXZNW8ELMvM2JmTuin2Q?e=A6Apwb" TargetMode="External"/><Relationship Id="rId274" Type="http://schemas.openxmlformats.org/officeDocument/2006/relationships/printerSettings" Target="../printerSettings/printerSettings1.bin"/><Relationship Id="rId27" Type="http://schemas.openxmlformats.org/officeDocument/2006/relationships/hyperlink" Target="https://micpy-my.sharepoint.com/:f:/g/personal/bianca_balbuena_mic_gov_py/Etsc7y3_l5ZLpb9BVSEwc5EBmm8ccDEyN3aL2HLZO3g92A?e=RODXz1" TargetMode="External"/><Relationship Id="rId48" Type="http://schemas.openxmlformats.org/officeDocument/2006/relationships/hyperlink" Target="https://www.contrataciones.gov.py/convenios-marco/convenio/400008-adquisicion-productos-alimenticios.html" TargetMode="External"/><Relationship Id="rId69" Type="http://schemas.openxmlformats.org/officeDocument/2006/relationships/hyperlink" Target="https://www.contrataciones.gov.py/convenios-marco/convenio/400008-adquisicion-productos-alimenticios.html" TargetMode="External"/><Relationship Id="rId113" Type="http://schemas.openxmlformats.org/officeDocument/2006/relationships/hyperlink" Target="https://drive.google.com/file/d/1K0QSETqiBCbZCJ_qkzRvgW2LulG_9aXr/view?usp=sharing" TargetMode="External"/><Relationship Id="rId134" Type="http://schemas.openxmlformats.org/officeDocument/2006/relationships/hyperlink" Target="https://drive.google.com/file/d/1K0QSETqiBCbZCJ_qkzRvgW2LulG_9aXr/view?usp=sharing" TargetMode="External"/><Relationship Id="rId80" Type="http://schemas.openxmlformats.org/officeDocument/2006/relationships/hyperlink" Target="https://drive.google.com/file/d/1K0QSETqiBCbZCJ_qkzRvgW2LulG_9aXr/view?usp=sharing" TargetMode="External"/><Relationship Id="rId155" Type="http://schemas.openxmlformats.org/officeDocument/2006/relationships/hyperlink" Target="https://drive.google.com/file/d/1K0QSETqiBCbZCJ_qkzRvgW2LulG_9aXr/view?usp=sharing" TargetMode="External"/><Relationship Id="rId176" Type="http://schemas.openxmlformats.org/officeDocument/2006/relationships/hyperlink" Target="https://drive.google.com/file/d/1K0QSETqiBCbZCJ_qkzRvgW2LulG_9aXr/view?usp=sharing" TargetMode="External"/><Relationship Id="rId197" Type="http://schemas.openxmlformats.org/officeDocument/2006/relationships/hyperlink" Target="https://micpy-my.sharepoint.com/:b:/g/personal/bianca_balbuena_mic_gov_py/EWdomCoO71JNoU1uOMCTDMwBMfKqCLqYcOUtYaTt2Beg9g?e=WCtfcJ" TargetMode="External"/><Relationship Id="rId201" Type="http://schemas.openxmlformats.org/officeDocument/2006/relationships/hyperlink" Target="mailto:info@rediex.gov.py" TargetMode="External"/><Relationship Id="rId222" Type="http://schemas.openxmlformats.org/officeDocument/2006/relationships/hyperlink" Target="https://micpy-my.sharepoint.com/:f:/g/personal/lamia_cabrera_rediex_gov_py/Eh9StmAdE8NGhSMULTRQU6IBvp6W74Oh7ylA1IkWi4RW8g?e=8z0wYz" TargetMode="External"/><Relationship Id="rId243" Type="http://schemas.openxmlformats.org/officeDocument/2006/relationships/hyperlink" Target="https://www.mic.gov.py/registran-mas-de-100-prestadores-de-servicios-nuevos-en-julio/" TargetMode="External"/><Relationship Id="rId264" Type="http://schemas.openxmlformats.org/officeDocument/2006/relationships/hyperlink" Target="../../../../../../../:b:/g/personal/mramirez_mic_gov_py/EU05ml2vYzlMtLrqWxHRpRwBRz7ufB9nbydXlG-oV-IrQg?e=rIEeZ7" TargetMode="External"/><Relationship Id="rId17" Type="http://schemas.openxmlformats.org/officeDocument/2006/relationships/hyperlink" Target="https://micpy-my.sharepoint.com/:f:/g/personal/lamia_cabrera_rediex_gov_py/EpOraMf_mCNOrDrSDRGJVYEBL4JPQ1GXZgo6aTbYEhQp3g?e=k0Znoc" TargetMode="External"/><Relationship Id="rId38" Type="http://schemas.openxmlformats.org/officeDocument/2006/relationships/hyperlink" Target="https://micpy.sharepoint.com/:f:/s/RESPOSITORIOVIRTUALMIPYMES/EgZO15hKJQZAhVasppdMngkBAzp7cOrK67JSDQSJC8iIfg?e=emRFul" TargetMode="External"/><Relationship Id="rId59" Type="http://schemas.openxmlformats.org/officeDocument/2006/relationships/hyperlink" Target="https://www.contrataciones.gov.py/licitaciones/convocatoria/1eefdc50-d9f2-6f3e-90f7-53ca5d963ba6.html" TargetMode="External"/><Relationship Id="rId103" Type="http://schemas.openxmlformats.org/officeDocument/2006/relationships/hyperlink" Target="https://drive.google.com/file/d/1K0QSETqiBCbZCJ_qkzRvgW2LulG_9aXr/view?usp=sharing" TargetMode="External"/><Relationship Id="rId124" Type="http://schemas.openxmlformats.org/officeDocument/2006/relationships/hyperlink" Target="https://drive.google.com/file/d/1K0QSETqiBCbZCJ_qkzRvgW2LulG_9aXr/view?usp=sharing" TargetMode="External"/><Relationship Id="rId70" Type="http://schemas.openxmlformats.org/officeDocument/2006/relationships/hyperlink" Target="https://www.contrataciones.gov.py/convenios-marco/convenio/450078-suministro-agua-mineral-traves-tienda-virtual.html" TargetMode="External"/><Relationship Id="rId91" Type="http://schemas.openxmlformats.org/officeDocument/2006/relationships/hyperlink" Target="https://drive.google.com/file/d/1K0QSETqiBCbZCJ_qkzRvgW2LulG_9aXr/view?usp=sharing" TargetMode="External"/><Relationship Id="rId145" Type="http://schemas.openxmlformats.org/officeDocument/2006/relationships/hyperlink" Target="https://drive.google.com/file/d/1K0QSETqiBCbZCJ_qkzRvgW2LulG_9aXr/view?usp=sharing" TargetMode="External"/><Relationship Id="rId166" Type="http://schemas.openxmlformats.org/officeDocument/2006/relationships/hyperlink" Target="https://drive.google.com/file/d/1K0QSETqiBCbZCJ_qkzRvgW2LulG_9aXr/view?usp=sharing" TargetMode="External"/><Relationship Id="rId187" Type="http://schemas.openxmlformats.org/officeDocument/2006/relationships/hyperlink" Target="https://www.instagram.com/rediex_paraguay/" TargetMode="External"/><Relationship Id="rId1" Type="http://schemas.openxmlformats.org/officeDocument/2006/relationships/hyperlink" Target="https://www.mic.gov.py/wp-content/uploads/2024/04/F_244.2024_-Actualiza-Comite-RCC_MIC.pdf" TargetMode="External"/><Relationship Id="rId212" Type="http://schemas.openxmlformats.org/officeDocument/2006/relationships/hyperlink" Target="https://www.instagram.com/p/C_wISDfvjVV/?img_index=1" TargetMode="External"/><Relationship Id="rId233" Type="http://schemas.openxmlformats.org/officeDocument/2006/relationships/hyperlink" Target="https://paneldenuncias.senac.gov.py/" TargetMode="External"/><Relationship Id="rId254" Type="http://schemas.openxmlformats.org/officeDocument/2006/relationships/hyperlink" Target="https://micpy-my.sharepoint.com/:f:/g/personal/ggamarra_mic_gov_py/EkoU7W_OmktPrujmH2VftxgBL4aXZNW8ELMvM2JmTuin2Q?e=A6Apwb" TargetMode="External"/><Relationship Id="rId28" Type="http://schemas.openxmlformats.org/officeDocument/2006/relationships/hyperlink" Target="https://micpy-my.sharepoint.com/:f:/g/personal/bianca_balbuena_mic_gov_py/EhJs0_5y0tRLsoVnU3Wg6V0B-0CQq8jc1yhVYGBTfilIOw?e=1eo3Yb" TargetMode="External"/><Relationship Id="rId49" Type="http://schemas.openxmlformats.org/officeDocument/2006/relationships/hyperlink" Target="https://www.contrataciones.gov.py/convenios-marco/convenio/419665-incorporacion-repuestos-informaticos-tienda-virtual.html" TargetMode="External"/><Relationship Id="rId114" Type="http://schemas.openxmlformats.org/officeDocument/2006/relationships/hyperlink" Target="https://drive.google.com/file/d/1K0QSETqiBCbZCJ_qkzRvgW2LulG_9aXr/view?usp=sharing" TargetMode="External"/><Relationship Id="rId275" Type="http://schemas.openxmlformats.org/officeDocument/2006/relationships/drawing" Target="../drawings/drawing1.xml"/><Relationship Id="rId60" Type="http://schemas.openxmlformats.org/officeDocument/2006/relationships/hyperlink" Target="https://www.contrataciones.gov.py/licitaciones/adjudicacion/1ef4ac3f-3c1f-6cf8-8fcc-555382d7f16a/resumen-adjudicacion.html" TargetMode="External"/><Relationship Id="rId81" Type="http://schemas.openxmlformats.org/officeDocument/2006/relationships/hyperlink" Target="https://drive.google.com/file/d/1K0QSETqiBCbZCJ_qkzRvgW2LulG_9aXr/view?usp=sharing" TargetMode="External"/><Relationship Id="rId135" Type="http://schemas.openxmlformats.org/officeDocument/2006/relationships/hyperlink" Target="https://drive.google.com/file/d/1K0QSETqiBCbZCJ_qkzRvgW2LulG_9aXr/view?usp=sharing" TargetMode="External"/><Relationship Id="rId156" Type="http://schemas.openxmlformats.org/officeDocument/2006/relationships/hyperlink" Target="https://drive.google.com/file/d/1K0QSETqiBCbZCJ_qkzRvgW2LulG_9aXr/view?usp=sharing" TargetMode="External"/><Relationship Id="rId177" Type="http://schemas.openxmlformats.org/officeDocument/2006/relationships/hyperlink" Target="https://drive.google.com/file/d/1K0QSETqiBCbZCJ_qkzRvgW2LulG_9aXr/view?usp=sharing" TargetMode="External"/><Relationship Id="rId198" Type="http://schemas.openxmlformats.org/officeDocument/2006/relationships/hyperlink" Target="https://www.mipymes.gov.py/oficinas-regionales-del-mic/" TargetMode="External"/><Relationship Id="rId202" Type="http://schemas.openxmlformats.org/officeDocument/2006/relationships/hyperlink" Target="mailto:anticorrupcion@mic.gov.py%20%20%20%20%20%20%20-%20%20%20%20%20%20%20Correo%20electr&#243;nico%20y%20otros%20datos%20de%20contacto%20de%20la%20Unidad%20de%20Transparencia%20y%20Anticorrupci&#243;n%20del%20MIC" TargetMode="External"/><Relationship Id="rId223" Type="http://schemas.openxmlformats.org/officeDocument/2006/relationships/hyperlink" Target="https://micpy-my.sharepoint.com/:f:/g/personal/lamia_cabrera_rediex_gov_py/EvHB2AkeuuxBkOoblzXw3ukBpjNjmzjGi1gNggNKRghrkg?e=MD7WlA" TargetMode="External"/><Relationship Id="rId244" Type="http://schemas.openxmlformats.org/officeDocument/2006/relationships/hyperlink" Target="https://www.mic.gov.py/repse-101-prestadores-de-servicios-nuevos-fueron-registrados-en-agosto/" TargetMode="External"/><Relationship Id="rId18" Type="http://schemas.openxmlformats.org/officeDocument/2006/relationships/hyperlink" Target="https://www.mre.gov.py/index.php/noticias-de-embajadas-y-consulados/cancilleres-del-mercosur-analizaron-estado-actual-de-las-negociaciones-con-ue" TargetMode="External"/><Relationship Id="rId39" Type="http://schemas.openxmlformats.org/officeDocument/2006/relationships/hyperlink" Target="https://micpy.sharepoint.com/:x:/s/RESPOSITORIOVIRTUALMIPYMES/ETcC7IdLkHdKpIH0v4MyPB8BVJvcMi7AaHulvULal4XIiQ?e=BhVZGB" TargetMode="External"/><Relationship Id="rId265" Type="http://schemas.openxmlformats.org/officeDocument/2006/relationships/hyperlink" Target="../../../../../../../:b:/g/personal/mramirez_mic_gov_py/ETcGToAJ7IFIvwhPlWXWBgUBr4g7XNqo9bFS0pU8VVXBkw?e=oVnqXl" TargetMode="External"/><Relationship Id="rId50" Type="http://schemas.openxmlformats.org/officeDocument/2006/relationships/hyperlink" Target="https://www.contrataciones.gov.py/convenios-marco/convenio/422116-suministro-utiles-oficina-estado-paraguayo.html" TargetMode="External"/><Relationship Id="rId104" Type="http://schemas.openxmlformats.org/officeDocument/2006/relationships/hyperlink" Target="https://drive.google.com/file/d/1K0QSETqiBCbZCJ_qkzRvgW2LulG_9aXr/view?usp=sharing" TargetMode="External"/><Relationship Id="rId125" Type="http://schemas.openxmlformats.org/officeDocument/2006/relationships/hyperlink" Target="https://drive.google.com/file/d/1K0QSETqiBCbZCJ_qkzRvgW2LulG_9aXr/view?usp=sharing" TargetMode="External"/><Relationship Id="rId146" Type="http://schemas.openxmlformats.org/officeDocument/2006/relationships/hyperlink" Target="https://drive.google.com/file/d/1K0QSETqiBCbZCJ_qkzRvgW2LulG_9aXr/view?usp=sharing" TargetMode="External"/><Relationship Id="rId167" Type="http://schemas.openxmlformats.org/officeDocument/2006/relationships/hyperlink" Target="https://drive.google.com/file/d/1K0QSETqiBCbZCJ_qkzRvgW2LulG_9aXr/view?usp=sharing" TargetMode="External"/><Relationship Id="rId188" Type="http://schemas.openxmlformats.org/officeDocument/2006/relationships/hyperlink" Target="https://www.facebook.com/rediexpy" TargetMode="External"/><Relationship Id="rId71" Type="http://schemas.openxmlformats.org/officeDocument/2006/relationships/hyperlink" Target="https://www.contrataciones.gov.py/convenios-marco/convenio/370374-adquisicion-resmas-papel-criterios-sustentabilidad.html" TargetMode="External"/><Relationship Id="rId92" Type="http://schemas.openxmlformats.org/officeDocument/2006/relationships/hyperlink" Target="https://drive.google.com/file/d/1K0QSETqiBCbZCJ_qkzRvgW2LulG_9aXr/view?usp=sharing" TargetMode="External"/><Relationship Id="rId213" Type="http://schemas.openxmlformats.org/officeDocument/2006/relationships/hyperlink" Target="https://www.instagram.com/p/C_wISDfvjVV/?img_index=1" TargetMode="External"/><Relationship Id="rId234" Type="http://schemas.openxmlformats.org/officeDocument/2006/relationships/hyperlink" Target="https://www.mic.gov.py/vue-2-0-nueva-automatizacion-para-tramites-de-exportacion/" TargetMode="External"/><Relationship Id="rId2" Type="http://schemas.openxmlformats.org/officeDocument/2006/relationships/hyperlink" Target="https://www.mic.gov.py/wp-content/uploads/2024/04/F_Resolucion-266.2024-Plan-RCC-Cronograma-2024.pdf" TargetMode="External"/><Relationship Id="rId29" Type="http://schemas.openxmlformats.org/officeDocument/2006/relationships/hyperlink" Target="https://micpy-my.sharepoint.com/:f:/g/personal/bianca_balbuena_mic_gov_py/Enm07qGW7FVKvTCStWeVnMsBk564wadbH7O0FWZl8QGDlw?e=ab47xo" TargetMode="External"/><Relationship Id="rId255" Type="http://schemas.openxmlformats.org/officeDocument/2006/relationships/hyperlink" Target="https://micpy-my.sharepoint.com/:f:/g/personal/ggamarra_mic_gov_py/EkoU7W_OmktPrujmH2VftxgBL4aXZNW8ELMvM2JmTuin2Q?e=A6Apwb" TargetMode="External"/><Relationship Id="rId40" Type="http://schemas.openxmlformats.org/officeDocument/2006/relationships/hyperlink" Target="https://micpy.sharepoint.com/:x:/s/RESPOSITORIOVIRTUALMIPYMES/ETcC7IdLkHdKpIH0v4MyPB8BVJvcMi7AaHulvULal4XIiQ?e=a5VqRh" TargetMode="External"/><Relationship Id="rId115" Type="http://schemas.openxmlformats.org/officeDocument/2006/relationships/hyperlink" Target="https://drive.google.com/file/d/1K0QSETqiBCbZCJ_qkzRvgW2LulG_9aXr/view?usp=sharing" TargetMode="External"/><Relationship Id="rId136" Type="http://schemas.openxmlformats.org/officeDocument/2006/relationships/hyperlink" Target="https://drive.google.com/file/d/1K0QSETqiBCbZCJ_qkzRvgW2LulG_9aXr/view?usp=sharing" TargetMode="External"/><Relationship Id="rId157" Type="http://schemas.openxmlformats.org/officeDocument/2006/relationships/hyperlink" Target="https://drive.google.com/file/d/1K0QSETqiBCbZCJ_qkzRvgW2LulG_9aXr/view?usp=sharing" TargetMode="External"/><Relationship Id="rId178" Type="http://schemas.openxmlformats.org/officeDocument/2006/relationships/hyperlink" Target="https://drive.google.com/file/d/1K0QSETqiBCbZCJ_qkzRvgW2LulG_9aXr/view?usp=sharing" TargetMode="External"/><Relationship Id="rId61" Type="http://schemas.openxmlformats.org/officeDocument/2006/relationships/hyperlink" Target="https://www.contrataciones.gov.py/licitaciones/adjudicacion/1ef503c1-e914-6132-b7a2-51f1adf21fa8/resumen-adjudicacion.html" TargetMode="External"/><Relationship Id="rId82" Type="http://schemas.openxmlformats.org/officeDocument/2006/relationships/hyperlink" Target="https://drive.google.com/file/d/1K0QSETqiBCbZCJ_qkzRvgW2LulG_9aXr/view?usp=sharing" TargetMode="External"/><Relationship Id="rId199" Type="http://schemas.openxmlformats.org/officeDocument/2006/relationships/hyperlink" Target="https://www.mipymes.gov.py/contacto/" TargetMode="External"/><Relationship Id="rId203" Type="http://schemas.openxmlformats.org/officeDocument/2006/relationships/hyperlink" Target="https://denuncias.gov.py/portal-publico" TargetMode="External"/><Relationship Id="rId19" Type="http://schemas.openxmlformats.org/officeDocument/2006/relationships/hyperlink" Target="https://www.mre.gov.py/index.php/noticias-de-embajadas-y-consulados/jefes-negociadores-del-mercosur-ue-acordaron-intensificar-el-dialogo-y-un-cronograma-de-trabajo-para-el-presente-semestre" TargetMode="External"/><Relationship Id="rId224" Type="http://schemas.openxmlformats.org/officeDocument/2006/relationships/hyperlink" Target="https://micpy-my.sharepoint.com/:f:/g/personal/lamia_cabrera_rediex_gov_py/EmbIR6C4QL9NoDOtTBmcMmUBrxjSZ4NNE6i-blRslPL3kg?e=W1khl4" TargetMode="External"/><Relationship Id="rId245" Type="http://schemas.openxmlformats.org/officeDocument/2006/relationships/hyperlink" Target="https://www.mic.gov.py/industrias-maquiladoras-generan-mas-de-28-100-puestos-laborales-y-sus-exportaciones-alcanzan-los-usd-718-millones/" TargetMode="External"/><Relationship Id="rId266" Type="http://schemas.openxmlformats.org/officeDocument/2006/relationships/hyperlink" Target="../../../../../../../:b:/g/personal/mramirez_mic_gov_py/ES4wtkR99jJMhght-GPwgS0BXS_e7C3e_nhNYDiBV9s-Cw?e=dOszK1" TargetMode="External"/><Relationship Id="rId30" Type="http://schemas.openxmlformats.org/officeDocument/2006/relationships/hyperlink" Target="https://www.mic.gov.py/estadisticas-maquila/" TargetMode="External"/><Relationship Id="rId105" Type="http://schemas.openxmlformats.org/officeDocument/2006/relationships/hyperlink" Target="https://drive.google.com/file/d/1K0QSETqiBCbZCJ_qkzRvgW2LulG_9aXr/view?usp=sharing" TargetMode="External"/><Relationship Id="rId126" Type="http://schemas.openxmlformats.org/officeDocument/2006/relationships/hyperlink" Target="https://drive.google.com/file/d/1K0QSETqiBCbZCJ_qkzRvgW2LulG_9aXr/view?usp=sharing" TargetMode="External"/><Relationship Id="rId147" Type="http://schemas.openxmlformats.org/officeDocument/2006/relationships/hyperlink" Target="https://drive.google.com/file/d/1K0QSETqiBCbZCJ_qkzRvgW2LulG_9aXr/view?usp=sharing" TargetMode="External"/><Relationship Id="rId168" Type="http://schemas.openxmlformats.org/officeDocument/2006/relationships/hyperlink" Target="https://drive.google.com/file/d/1K0QSETqiBCbZCJ_qkzRvgW2LulG_9aXr/view?usp=sharing" TargetMode="External"/><Relationship Id="rId51" Type="http://schemas.openxmlformats.org/officeDocument/2006/relationships/hyperlink" Target="https://www.contrataciones.gov.py/convenios-marco/convenio/370374-adquisicion-resmas-papel-criterios-sustentabilidad.html" TargetMode="External"/><Relationship Id="rId72" Type="http://schemas.openxmlformats.org/officeDocument/2006/relationships/hyperlink" Target="https://www.contrataciones.gov.py/convenios-marco/convenio/419665-incorporacion-repuestos-informaticos-tienda-virtual.html" TargetMode="External"/><Relationship Id="rId93" Type="http://schemas.openxmlformats.org/officeDocument/2006/relationships/hyperlink" Target="https://drive.google.com/file/d/1K0QSETqiBCbZCJ_qkzRvgW2LulG_9aXr/view?usp=sharing" TargetMode="External"/><Relationship Id="rId189" Type="http://schemas.openxmlformats.org/officeDocument/2006/relationships/hyperlink" Target="http://www.rediex.gov.py/" TargetMode="External"/><Relationship Id="rId3" Type="http://schemas.openxmlformats.org/officeDocument/2006/relationships/hyperlink" Target="https://www.mic.gov.py/wp-content/uploads/2024/04/F_Resolucion-266.2024-Plan-RCC-Cronograma-2024.pdf" TargetMode="External"/><Relationship Id="rId214" Type="http://schemas.openxmlformats.org/officeDocument/2006/relationships/hyperlink" Target="https://www.instagram.com/p/C-Ngtv9sYng/?igsh=YmttOWl5NmJiOXgz" TargetMode="External"/><Relationship Id="rId235" Type="http://schemas.openxmlformats.org/officeDocument/2006/relationships/hyperlink" Target="https://www.mic.gov.py/mic-lidera-iniciativas-para-ampliar-la-inclusion-financiera-de-mipymes-y-emprendedores/" TargetMode="External"/><Relationship Id="rId256" Type="http://schemas.openxmlformats.org/officeDocument/2006/relationships/hyperlink" Target="https://micpy-my.sharepoint.com/:f:/g/personal/ggamarra_mic_gov_py/EkoU7W_OmktPrujmH2VftxgBL4aXZNW8ELMvM2JmTuin2Q?e=A6Apwb" TargetMode="External"/><Relationship Id="rId116" Type="http://schemas.openxmlformats.org/officeDocument/2006/relationships/hyperlink" Target="https://drive.google.com/file/d/1K0QSETqiBCbZCJ_qkzRvgW2LulG_9aXr/view?usp=sharing" TargetMode="External"/><Relationship Id="rId137" Type="http://schemas.openxmlformats.org/officeDocument/2006/relationships/hyperlink" Target="https://drive.google.com/file/d/1K0QSETqiBCbZCJ_qkzRvgW2LulG_9aXr/view?usp=sharing" TargetMode="External"/><Relationship Id="rId158" Type="http://schemas.openxmlformats.org/officeDocument/2006/relationships/hyperlink" Target="https://drive.google.com/file/d/1K0QSETqiBCbZCJ_qkzRvgW2LulG_9aXr/view?usp=sharing" TargetMode="External"/><Relationship Id="rId20" Type="http://schemas.openxmlformats.org/officeDocument/2006/relationships/hyperlink" Target="https://outlook.office.com/host/377c982d-9686-450e-9a7c-22aeaf1bc162/7211f19f-262a-42eb-a02e-289956491741" TargetMode="External"/><Relationship Id="rId41" Type="http://schemas.openxmlformats.org/officeDocument/2006/relationships/hyperlink" Target="https://www.mipymes.gov.py/sbdc/" TargetMode="External"/><Relationship Id="rId62" Type="http://schemas.openxmlformats.org/officeDocument/2006/relationships/hyperlink" Target="https://www.contrataciones.gov.py/licitaciones/adjudicacion/1ef4db95-08b3-60b0-9381-87834af151e6/resumen-adjudicacion.html" TargetMode="External"/><Relationship Id="rId83" Type="http://schemas.openxmlformats.org/officeDocument/2006/relationships/hyperlink" Target="https://drive.google.com/file/d/1K0QSETqiBCbZCJ_qkzRvgW2LulG_9aXr/view?usp=sharing" TargetMode="External"/><Relationship Id="rId179" Type="http://schemas.openxmlformats.org/officeDocument/2006/relationships/hyperlink" Target="https://drive.google.com/file/d/1K0QSETqiBCbZCJ_qkzRvgW2LulG_9aXr/view?usp=sharing" TargetMode="External"/><Relationship Id="rId190" Type="http://schemas.openxmlformats.org/officeDocument/2006/relationships/hyperlink" Target="https://paraguayexport.gov.py/" TargetMode="External"/><Relationship Id="rId204" Type="http://schemas.openxmlformats.org/officeDocument/2006/relationships/hyperlink" Target="https://www.mic.gov.py/%20%20%20Botonera%20de%20acceso%20directo%20al%20Portal%20de%20Denuncias%20Anticorrupci&#243;n%20desde%20la%20p&#225;gina%20de%20inicio%20del%20Ministerio%20de%20Industria%20y%20Comercio." TargetMode="External"/><Relationship Id="rId225" Type="http://schemas.openxmlformats.org/officeDocument/2006/relationships/hyperlink" Target="https://micpy-my.sharepoint.com/:x:/g/personal/bianca_balbuena_mic_gov_py/EfoDyQb8zU5MkMDTrlOOEd0BKAsU0OabFhCgd6HLQIo52g?e=aa5Eet" TargetMode="External"/><Relationship Id="rId246" Type="http://schemas.openxmlformats.org/officeDocument/2006/relationships/hyperlink" Target="https://www.mic.gov.py/union-publico-privada-para-impulsar-la-electromovilidad-en-paraguay/" TargetMode="External"/><Relationship Id="rId267" Type="http://schemas.openxmlformats.org/officeDocument/2006/relationships/hyperlink" Target="../../../../../../../:b:/g/personal/mramirez_mic_gov_py/EdHLsL3oDaNGmsRRi4RpHjMBVIJl6_GONBjWalp8SNLs1Q?e=quldvO" TargetMode="External"/><Relationship Id="rId106" Type="http://schemas.openxmlformats.org/officeDocument/2006/relationships/hyperlink" Target="https://drive.google.com/file/d/1K0QSETqiBCbZCJ_qkzRvgW2LulG_9aXr/view?usp=sharing" TargetMode="External"/><Relationship Id="rId127" Type="http://schemas.openxmlformats.org/officeDocument/2006/relationships/hyperlink" Target="https://drive.google.com/file/d/1K0QSETqiBCbZCJ_qkzRvgW2LulG_9aXr/view?usp=sharing" TargetMode="External"/><Relationship Id="rId10" Type="http://schemas.openxmlformats.org/officeDocument/2006/relationships/hyperlink" Target="https://transparencia.senac.gov.py/portal/historial-cumplimiento" TargetMode="External"/><Relationship Id="rId31" Type="http://schemas.openxmlformats.org/officeDocument/2006/relationships/hyperlink" Target="https://www.mic.gov.py/anexo-estadistico-mic/" TargetMode="External"/><Relationship Id="rId52" Type="http://schemas.openxmlformats.org/officeDocument/2006/relationships/hyperlink" Target="https://www.contrataciones.gov.py/convenios-marco/convenio/422114-suministro-productos-limpieza-domisanitarios.html" TargetMode="External"/><Relationship Id="rId73" Type="http://schemas.openxmlformats.org/officeDocument/2006/relationships/hyperlink" Target="https://www.contrataciones.gov.py/convenios-marco/convenio/422116-suministro-utiles-oficina-estado-paraguayo.html" TargetMode="External"/><Relationship Id="rId94" Type="http://schemas.openxmlformats.org/officeDocument/2006/relationships/hyperlink" Target="https://drive.google.com/file/d/1K0QSETqiBCbZCJ_qkzRvgW2LulG_9aXr/view?usp=sharing" TargetMode="External"/><Relationship Id="rId148" Type="http://schemas.openxmlformats.org/officeDocument/2006/relationships/hyperlink" Target="https://drive.google.com/file/d/1K0QSETqiBCbZCJ_qkzRvgW2LulG_9aXr/view?usp=sharing" TargetMode="External"/><Relationship Id="rId169" Type="http://schemas.openxmlformats.org/officeDocument/2006/relationships/hyperlink" Target="https://drive.google.com/file/d/1K0QSETqiBCbZCJ_qkzRvgW2LulG_9aXr/view?usp=sharing" TargetMode="External"/><Relationship Id="rId4" Type="http://schemas.openxmlformats.org/officeDocument/2006/relationships/hyperlink" Target="https://www.mipymes.gov.py/" TargetMode="External"/><Relationship Id="rId180" Type="http://schemas.openxmlformats.org/officeDocument/2006/relationships/hyperlink" Target="https://drive.google.com/file/d/1K0QSETqiBCbZCJ_qkzRvgW2LulG_9aXr/view?usp=sharing" TargetMode="External"/><Relationship Id="rId215" Type="http://schemas.openxmlformats.org/officeDocument/2006/relationships/hyperlink" Target="https://drive.google.com/drive/folders/1pqNv0MqA1GdYHmiNXBJCkxfOD3TqC1Vu?usp=sharing" TargetMode="External"/><Relationship Id="rId236" Type="http://schemas.openxmlformats.org/officeDocument/2006/relationships/hyperlink" Target="https://www.mic.gov.py/nueva-edicion-del-sello-de-integridad-con-el-compromiso-de-duplicar-participacion-de-las-mipymes/" TargetMode="External"/><Relationship Id="rId257" Type="http://schemas.openxmlformats.org/officeDocument/2006/relationships/hyperlink" Target="https://micpy-my.sharepoint.com/:f:/g/personal/ggamarra_mic_gov_py/EkoU7W_OmktPrujmH2VftxgBL4aXZNW8ELMvM2JmTuin2Q?e=A6Apwb" TargetMode="External"/><Relationship Id="rId42" Type="http://schemas.openxmlformats.org/officeDocument/2006/relationships/hyperlink" Target="https://www.contrataciones.gov.py/licitaciones/adjudicacion/429409-licitacion-publica-nacional-lpn-n-2-2023-subasta-baja-electronica-contratacion-segur-1/resumen-adjudicacion.html" TargetMode="External"/><Relationship Id="rId84" Type="http://schemas.openxmlformats.org/officeDocument/2006/relationships/hyperlink" Target="https://drive.google.com/file/d/1K0QSETqiBCbZCJ_qkzRvgW2LulG_9aXr/view?usp=sharing" TargetMode="External"/><Relationship Id="rId138" Type="http://schemas.openxmlformats.org/officeDocument/2006/relationships/hyperlink" Target="https://drive.google.com/file/d/1K0QSETqiBCbZCJ_qkzRvgW2LulG_9aXr/view?usp=sharing" TargetMode="External"/><Relationship Id="rId191" Type="http://schemas.openxmlformats.org/officeDocument/2006/relationships/hyperlink" Target="https://twitter.com/REDIEXParaguay" TargetMode="External"/><Relationship Id="rId205" Type="http://schemas.openxmlformats.org/officeDocument/2006/relationships/hyperlink" Target="https://denuncias.gov.py/portal-publico" TargetMode="External"/><Relationship Id="rId247" Type="http://schemas.openxmlformats.org/officeDocument/2006/relationships/hyperlink" Target="https://www.mic.gov.py/combustible-almacenamiento-de-granos-y-productos-de-alimentos-como-principales-inversiones-bajo-60-90/" TargetMode="External"/><Relationship Id="rId107" Type="http://schemas.openxmlformats.org/officeDocument/2006/relationships/hyperlink" Target="https://drive.google.com/file/d/1K0QSETqiBCbZCJ_qkzRvgW2LulG_9aXr/view?usp=sharing" TargetMode="External"/><Relationship Id="rId11" Type="http://schemas.openxmlformats.org/officeDocument/2006/relationships/hyperlink" Target="https://transparencia.senac.gov.py/portal/historial-cumplimiento" TargetMode="External"/><Relationship Id="rId53" Type="http://schemas.openxmlformats.org/officeDocument/2006/relationships/hyperlink" Target="https://www.contrataciones.gov.py/convenios-marco/convenio/382392-adquisicion-productos-contingencia-covid-19.html" TargetMode="External"/><Relationship Id="rId149" Type="http://schemas.openxmlformats.org/officeDocument/2006/relationships/hyperlink" Target="https://drive.google.com/file/d/1K0QSETqiBCbZCJ_qkzRvgW2LulG_9aXr/view?usp=sharin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K507"/>
  <sheetViews>
    <sheetView tabSelected="1" topLeftCell="A496" zoomScale="75" zoomScaleNormal="75" workbookViewId="0">
      <selection activeCell="D508" sqref="D508"/>
    </sheetView>
  </sheetViews>
  <sheetFormatPr baseColWidth="10" defaultColWidth="9.140625" defaultRowHeight="15"/>
  <cols>
    <col min="1" max="1" width="24.7109375" style="1" customWidth="1"/>
    <col min="2" max="2" width="30.85546875" style="1" customWidth="1"/>
    <col min="3" max="3" width="28.85546875" style="1" customWidth="1"/>
    <col min="4" max="4" width="24.7109375" style="1" customWidth="1"/>
    <col min="5" max="5" width="31" style="1" customWidth="1"/>
    <col min="6" max="6" width="47.42578125" style="1" customWidth="1"/>
    <col min="7" max="7" width="33.28515625" style="1" customWidth="1"/>
    <col min="8" max="8" width="18.85546875" style="102" customWidth="1"/>
    <col min="9" max="9" width="0.140625" style="1" hidden="1" customWidth="1"/>
    <col min="10" max="16384" width="9.140625" style="1"/>
  </cols>
  <sheetData>
    <row r="1" spans="1:8">
      <c r="A1" s="263"/>
      <c r="B1" s="264"/>
      <c r="C1" s="264"/>
      <c r="D1" s="264"/>
      <c r="E1" s="264"/>
      <c r="F1" s="264"/>
      <c r="G1" s="265"/>
      <c r="H1" s="101"/>
    </row>
    <row r="2" spans="1:8" ht="98.25" customHeight="1">
      <c r="A2" s="266"/>
      <c r="B2" s="267"/>
      <c r="C2" s="267"/>
      <c r="D2" s="267"/>
      <c r="E2" s="267"/>
      <c r="F2" s="267"/>
      <c r="G2" s="268"/>
    </row>
    <row r="3" spans="1:8" ht="15" customHeight="1">
      <c r="A3" s="315" t="s">
        <v>88</v>
      </c>
      <c r="B3" s="316"/>
      <c r="C3" s="316"/>
      <c r="D3" s="316"/>
      <c r="E3" s="316"/>
      <c r="F3" s="316"/>
      <c r="G3" s="317"/>
    </row>
    <row r="4" spans="1:8" ht="65.25" customHeight="1">
      <c r="A4" s="318"/>
      <c r="B4" s="319"/>
      <c r="C4" s="319"/>
      <c r="D4" s="319"/>
      <c r="E4" s="319"/>
      <c r="F4" s="319"/>
      <c r="G4" s="320"/>
    </row>
    <row r="5" spans="1:8" ht="28.5" customHeight="1">
      <c r="A5" s="321" t="s">
        <v>42</v>
      </c>
      <c r="B5" s="322"/>
      <c r="C5" s="322"/>
      <c r="D5" s="322"/>
      <c r="E5" s="322"/>
      <c r="F5" s="322"/>
      <c r="G5" s="323"/>
    </row>
    <row r="6" spans="1:8" ht="49.5" customHeight="1">
      <c r="A6" s="344" t="s">
        <v>86</v>
      </c>
      <c r="B6" s="345"/>
      <c r="C6" s="346" t="s">
        <v>65</v>
      </c>
      <c r="D6" s="346"/>
      <c r="E6" s="346"/>
      <c r="F6" s="346"/>
      <c r="G6" s="347"/>
    </row>
    <row r="7" spans="1:8" ht="52.5" customHeight="1">
      <c r="A7" s="348" t="s">
        <v>43</v>
      </c>
      <c r="B7" s="349"/>
      <c r="C7" s="350" t="s">
        <v>92</v>
      </c>
      <c r="D7" s="351"/>
      <c r="E7" s="351"/>
      <c r="F7" s="351"/>
      <c r="G7" s="352"/>
    </row>
    <row r="8" spans="1:8" ht="31.5" customHeight="1">
      <c r="A8" s="324" t="s">
        <v>85</v>
      </c>
      <c r="B8" s="325"/>
      <c r="C8" s="325"/>
      <c r="D8" s="325"/>
      <c r="E8" s="325"/>
      <c r="F8" s="325"/>
      <c r="G8" s="326"/>
    </row>
    <row r="9" spans="1:8" ht="15.75" customHeight="1">
      <c r="A9" s="215" t="s">
        <v>87</v>
      </c>
      <c r="B9" s="327"/>
      <c r="C9" s="327"/>
      <c r="D9" s="327"/>
      <c r="E9" s="327"/>
      <c r="F9" s="327"/>
      <c r="G9" s="216"/>
    </row>
    <row r="10" spans="1:8" ht="48.75" customHeight="1">
      <c r="A10" s="328"/>
      <c r="B10" s="329"/>
      <c r="C10" s="329"/>
      <c r="D10" s="329"/>
      <c r="E10" s="329"/>
      <c r="F10" s="329"/>
      <c r="G10" s="330"/>
    </row>
    <row r="11" spans="1:8" ht="8.25" hidden="1" customHeight="1">
      <c r="A11" s="328"/>
      <c r="B11" s="329"/>
      <c r="C11" s="329"/>
      <c r="D11" s="329"/>
      <c r="E11" s="329"/>
      <c r="F11" s="329"/>
      <c r="G11" s="330"/>
    </row>
    <row r="12" spans="1:8" ht="6.75" hidden="1" customHeight="1">
      <c r="A12" s="328"/>
      <c r="B12" s="329"/>
      <c r="C12" s="329"/>
      <c r="D12" s="329"/>
      <c r="E12" s="329"/>
      <c r="F12" s="329"/>
      <c r="G12" s="330"/>
    </row>
    <row r="13" spans="1:8" ht="15" hidden="1" customHeight="1">
      <c r="A13" s="328"/>
      <c r="B13" s="329"/>
      <c r="C13" s="329"/>
      <c r="D13" s="329"/>
      <c r="E13" s="329"/>
      <c r="F13" s="329"/>
      <c r="G13" s="330"/>
    </row>
    <row r="14" spans="1:8" ht="15" hidden="1" customHeight="1">
      <c r="A14" s="217"/>
      <c r="B14" s="331"/>
      <c r="C14" s="331"/>
      <c r="D14" s="331"/>
      <c r="E14" s="331"/>
      <c r="F14" s="331"/>
      <c r="G14" s="218"/>
    </row>
    <row r="15" spans="1:8" ht="45" hidden="1" customHeight="1">
      <c r="A15" s="332" t="s">
        <v>4</v>
      </c>
      <c r="B15" s="332"/>
      <c r="C15" s="332"/>
      <c r="D15" s="332"/>
      <c r="E15" s="332"/>
      <c r="F15" s="332"/>
      <c r="G15" s="332"/>
    </row>
    <row r="16" spans="1:8" s="2" customFormat="1" ht="1.5" hidden="1" customHeight="1">
      <c r="A16" s="333" t="s">
        <v>5</v>
      </c>
      <c r="B16" s="334"/>
      <c r="C16" s="334"/>
      <c r="D16" s="334"/>
      <c r="E16" s="334"/>
      <c r="F16" s="334"/>
      <c r="G16" s="334"/>
      <c r="H16" s="103"/>
    </row>
    <row r="17" spans="1:8" s="2" customFormat="1" ht="21.75" hidden="1" customHeight="1">
      <c r="A17" s="335"/>
      <c r="B17" s="336"/>
      <c r="C17" s="336"/>
      <c r="D17" s="336"/>
      <c r="E17" s="336"/>
      <c r="F17" s="336"/>
      <c r="G17" s="336"/>
      <c r="H17" s="103"/>
    </row>
    <row r="18" spans="1:8" hidden="1">
      <c r="A18" s="335"/>
      <c r="B18" s="336"/>
      <c r="C18" s="336"/>
      <c r="D18" s="336"/>
      <c r="E18" s="336"/>
      <c r="F18" s="336"/>
      <c r="G18" s="336"/>
    </row>
    <row r="19" spans="1:8" ht="15.75" hidden="1" customHeight="1">
      <c r="A19" s="335"/>
      <c r="B19" s="336"/>
      <c r="C19" s="336"/>
      <c r="D19" s="336"/>
      <c r="E19" s="336"/>
      <c r="F19" s="336"/>
      <c r="G19" s="336"/>
    </row>
    <row r="20" spans="1:8" hidden="1">
      <c r="A20" s="335"/>
      <c r="B20" s="336"/>
      <c r="C20" s="336"/>
      <c r="D20" s="336"/>
      <c r="E20" s="336"/>
      <c r="F20" s="336"/>
      <c r="G20" s="336"/>
    </row>
    <row r="21" spans="1:8" ht="15.75" hidden="1" customHeight="1">
      <c r="A21" s="337"/>
      <c r="B21" s="338"/>
      <c r="C21" s="338"/>
      <c r="D21" s="338"/>
      <c r="E21" s="338"/>
      <c r="F21" s="338"/>
      <c r="G21" s="338"/>
    </row>
    <row r="22" spans="1:8" ht="42.75" customHeight="1">
      <c r="A22" s="339" t="s">
        <v>89</v>
      </c>
      <c r="B22" s="340"/>
      <c r="C22" s="340"/>
      <c r="D22" s="340"/>
      <c r="E22" s="340"/>
      <c r="F22" s="340"/>
      <c r="G22" s="340"/>
    </row>
    <row r="23" spans="1:8" ht="30.75" customHeight="1">
      <c r="A23" s="301" t="s">
        <v>6</v>
      </c>
      <c r="B23" s="302"/>
      <c r="C23" s="302"/>
      <c r="D23" s="302"/>
      <c r="E23" s="302"/>
      <c r="F23" s="302"/>
      <c r="G23" s="303"/>
    </row>
    <row r="24" spans="1:8" ht="21.75" customHeight="1">
      <c r="A24" s="12" t="s">
        <v>44</v>
      </c>
      <c r="B24" s="342" t="s">
        <v>83</v>
      </c>
      <c r="C24" s="343"/>
      <c r="D24" s="341" t="s">
        <v>45</v>
      </c>
      <c r="E24" s="341"/>
      <c r="F24" s="341" t="s">
        <v>84</v>
      </c>
      <c r="G24" s="341"/>
    </row>
    <row r="25" spans="1:8" ht="15.75" customHeight="1">
      <c r="A25" s="13">
        <v>1</v>
      </c>
      <c r="B25" s="314" t="s">
        <v>8</v>
      </c>
      <c r="C25" s="314"/>
      <c r="D25" s="299" t="s">
        <v>9</v>
      </c>
      <c r="E25" s="299"/>
      <c r="F25" s="312" t="s">
        <v>36</v>
      </c>
      <c r="G25" s="313"/>
    </row>
    <row r="26" spans="1:8" ht="15.75">
      <c r="A26" s="13">
        <v>2</v>
      </c>
      <c r="B26" s="314" t="s">
        <v>17</v>
      </c>
      <c r="C26" s="314"/>
      <c r="D26" s="299" t="s">
        <v>27</v>
      </c>
      <c r="E26" s="299"/>
      <c r="F26" s="312" t="s">
        <v>37</v>
      </c>
      <c r="G26" s="313"/>
    </row>
    <row r="27" spans="1:8" ht="15.75" customHeight="1">
      <c r="A27" s="13">
        <v>3</v>
      </c>
      <c r="B27" s="314" t="s">
        <v>18</v>
      </c>
      <c r="C27" s="314"/>
      <c r="D27" s="299" t="s">
        <v>28</v>
      </c>
      <c r="E27" s="299"/>
      <c r="F27" s="312" t="s">
        <v>37</v>
      </c>
      <c r="G27" s="313"/>
    </row>
    <row r="28" spans="1:8" ht="15.75" customHeight="1">
      <c r="A28" s="13">
        <v>4</v>
      </c>
      <c r="B28" s="314" t="s">
        <v>19</v>
      </c>
      <c r="C28" s="314"/>
      <c r="D28" s="299" t="s">
        <v>29</v>
      </c>
      <c r="E28" s="299"/>
      <c r="F28" s="312" t="s">
        <v>38</v>
      </c>
      <c r="G28" s="313"/>
    </row>
    <row r="29" spans="1:8" ht="15.75" customHeight="1">
      <c r="A29" s="13">
        <v>5</v>
      </c>
      <c r="B29" s="314" t="s">
        <v>20</v>
      </c>
      <c r="C29" s="314"/>
      <c r="D29" s="299" t="s">
        <v>29</v>
      </c>
      <c r="E29" s="299"/>
      <c r="F29" s="312" t="s">
        <v>39</v>
      </c>
      <c r="G29" s="313"/>
    </row>
    <row r="30" spans="1:8" ht="15.75" customHeight="1">
      <c r="A30" s="13">
        <v>6</v>
      </c>
      <c r="B30" s="314" t="s">
        <v>21</v>
      </c>
      <c r="C30" s="314"/>
      <c r="D30" s="299" t="s">
        <v>30</v>
      </c>
      <c r="E30" s="299"/>
      <c r="F30" s="312" t="s">
        <v>40</v>
      </c>
      <c r="G30" s="313"/>
    </row>
    <row r="31" spans="1:8" ht="15.75" customHeight="1">
      <c r="A31" s="13">
        <v>7</v>
      </c>
      <c r="B31" s="362" t="s">
        <v>22</v>
      </c>
      <c r="C31" s="363"/>
      <c r="D31" s="299" t="s">
        <v>31</v>
      </c>
      <c r="E31" s="299"/>
      <c r="F31" s="312" t="s">
        <v>40</v>
      </c>
      <c r="G31" s="313"/>
    </row>
    <row r="32" spans="1:8" ht="15.75">
      <c r="A32" s="13">
        <v>8</v>
      </c>
      <c r="B32" s="314" t="s">
        <v>23</v>
      </c>
      <c r="C32" s="314"/>
      <c r="D32" s="299" t="s">
        <v>32</v>
      </c>
      <c r="E32" s="299"/>
      <c r="F32" s="312" t="s">
        <v>40</v>
      </c>
      <c r="G32" s="313"/>
    </row>
    <row r="33" spans="1:7" ht="15.75">
      <c r="A33" s="13">
        <v>9</v>
      </c>
      <c r="B33" s="362" t="s">
        <v>24</v>
      </c>
      <c r="C33" s="363"/>
      <c r="D33" s="364" t="s">
        <v>33</v>
      </c>
      <c r="E33" s="365"/>
      <c r="F33" s="312" t="s">
        <v>40</v>
      </c>
      <c r="G33" s="313"/>
    </row>
    <row r="34" spans="1:7" ht="15.75">
      <c r="A34" s="13">
        <v>10</v>
      </c>
      <c r="B34" s="314" t="s">
        <v>25</v>
      </c>
      <c r="C34" s="314"/>
      <c r="D34" s="357" t="s">
        <v>34</v>
      </c>
      <c r="E34" s="358"/>
      <c r="F34" s="312" t="s">
        <v>40</v>
      </c>
      <c r="G34" s="313"/>
    </row>
    <row r="35" spans="1:7" ht="22.5" customHeight="1">
      <c r="A35" s="13">
        <v>11</v>
      </c>
      <c r="B35" s="314" t="s">
        <v>90</v>
      </c>
      <c r="C35" s="314"/>
      <c r="D35" s="299" t="s">
        <v>93</v>
      </c>
      <c r="E35" s="299"/>
      <c r="F35" s="312" t="s">
        <v>41</v>
      </c>
      <c r="G35" s="313"/>
    </row>
    <row r="36" spans="1:7" ht="21.75" customHeight="1">
      <c r="A36" s="13">
        <v>12</v>
      </c>
      <c r="B36" s="314" t="s">
        <v>26</v>
      </c>
      <c r="C36" s="314"/>
      <c r="D36" s="299" t="s">
        <v>35</v>
      </c>
      <c r="E36" s="299"/>
      <c r="F36" s="312" t="s">
        <v>41</v>
      </c>
      <c r="G36" s="313"/>
    </row>
    <row r="37" spans="1:7" ht="39" customHeight="1">
      <c r="A37" s="305" t="s">
        <v>66</v>
      </c>
      <c r="B37" s="305"/>
      <c r="C37" s="305"/>
      <c r="D37" s="305"/>
      <c r="E37" s="306" t="s">
        <v>95</v>
      </c>
      <c r="F37" s="307"/>
      <c r="G37" s="308"/>
    </row>
    <row r="38" spans="1:7" ht="33.75" customHeight="1">
      <c r="A38" s="309" t="s">
        <v>46</v>
      </c>
      <c r="B38" s="309"/>
      <c r="C38" s="309"/>
      <c r="D38" s="309"/>
      <c r="E38" s="306" t="s">
        <v>49</v>
      </c>
      <c r="F38" s="307"/>
      <c r="G38" s="308"/>
    </row>
    <row r="39" spans="1:7" ht="33.75" customHeight="1">
      <c r="A39" s="309" t="s">
        <v>47</v>
      </c>
      <c r="B39" s="309"/>
      <c r="C39" s="309"/>
      <c r="D39" s="309"/>
      <c r="E39" s="306" t="s">
        <v>94</v>
      </c>
      <c r="F39" s="307"/>
      <c r="G39" s="308"/>
    </row>
    <row r="40" spans="1:7" ht="31.5" customHeight="1">
      <c r="A40" s="309" t="s">
        <v>48</v>
      </c>
      <c r="B40" s="309"/>
      <c r="C40" s="309"/>
      <c r="D40" s="309"/>
      <c r="E40" s="306" t="s">
        <v>95</v>
      </c>
      <c r="F40" s="307"/>
      <c r="G40" s="308"/>
    </row>
    <row r="41" spans="1:7" ht="42.75" customHeight="1">
      <c r="A41" s="310" t="s">
        <v>67</v>
      </c>
      <c r="B41" s="311"/>
      <c r="C41" s="311"/>
      <c r="D41" s="311"/>
      <c r="E41" s="311"/>
      <c r="F41" s="311"/>
      <c r="G41" s="311"/>
    </row>
    <row r="42" spans="1:7" ht="39.75" customHeight="1">
      <c r="A42" s="254" t="s">
        <v>79</v>
      </c>
      <c r="B42" s="255"/>
      <c r="C42" s="255"/>
      <c r="D42" s="255"/>
      <c r="E42" s="255"/>
      <c r="F42" s="255"/>
      <c r="G42" s="255"/>
    </row>
    <row r="43" spans="1:7" ht="27" customHeight="1">
      <c r="A43" s="301" t="s">
        <v>7</v>
      </c>
      <c r="B43" s="302"/>
      <c r="C43" s="302"/>
      <c r="D43" s="302"/>
      <c r="E43" s="302"/>
      <c r="F43" s="302"/>
      <c r="G43" s="303"/>
    </row>
    <row r="44" spans="1:7" ht="30.75" customHeight="1">
      <c r="A44" s="254" t="s">
        <v>80</v>
      </c>
      <c r="B44" s="304"/>
      <c r="C44" s="304"/>
      <c r="D44" s="304"/>
      <c r="E44" s="304"/>
      <c r="F44" s="304"/>
      <c r="G44" s="304"/>
    </row>
    <row r="45" spans="1:7" ht="29.25" customHeight="1">
      <c r="A45" s="301" t="s">
        <v>7</v>
      </c>
      <c r="B45" s="302"/>
      <c r="C45" s="302"/>
      <c r="D45" s="302"/>
      <c r="E45" s="302"/>
      <c r="F45" s="302"/>
      <c r="G45" s="303"/>
    </row>
    <row r="46" spans="1:7" ht="47.25">
      <c r="A46" s="4" t="s">
        <v>68</v>
      </c>
      <c r="B46" s="300" t="s">
        <v>69</v>
      </c>
      <c r="C46" s="300"/>
      <c r="D46" s="4" t="s">
        <v>50</v>
      </c>
      <c r="E46" s="300" t="s">
        <v>51</v>
      </c>
      <c r="F46" s="300"/>
      <c r="G46" s="77" t="s">
        <v>52</v>
      </c>
    </row>
    <row r="47" spans="1:7" ht="260.25" customHeight="1">
      <c r="A47" s="5" t="s">
        <v>0</v>
      </c>
      <c r="B47" s="299" t="s">
        <v>104</v>
      </c>
      <c r="C47" s="299"/>
      <c r="D47" s="7" t="s">
        <v>13</v>
      </c>
      <c r="E47" s="370" t="s">
        <v>107</v>
      </c>
      <c r="F47" s="371"/>
      <c r="G47" s="78" t="s">
        <v>108</v>
      </c>
    </row>
    <row r="48" spans="1:7" ht="154.5" customHeight="1">
      <c r="A48" s="5" t="s">
        <v>1</v>
      </c>
      <c r="B48" s="366" t="s">
        <v>10</v>
      </c>
      <c r="C48" s="366"/>
      <c r="D48" s="11" t="s">
        <v>14</v>
      </c>
      <c r="E48" s="211" t="s">
        <v>113</v>
      </c>
      <c r="F48" s="212"/>
      <c r="G48" s="149" t="s">
        <v>114</v>
      </c>
    </row>
    <row r="49" spans="1:7" ht="126">
      <c r="A49" s="5" t="s">
        <v>2</v>
      </c>
      <c r="B49" s="366" t="s">
        <v>11</v>
      </c>
      <c r="C49" s="366"/>
      <c r="D49" s="192" t="s">
        <v>15</v>
      </c>
      <c r="E49" s="241" t="s">
        <v>109</v>
      </c>
      <c r="F49" s="243"/>
      <c r="G49" s="78" t="s">
        <v>112</v>
      </c>
    </row>
    <row r="50" spans="1:7" ht="119.25" customHeight="1">
      <c r="A50" s="5" t="s">
        <v>3</v>
      </c>
      <c r="B50" s="366" t="s">
        <v>12</v>
      </c>
      <c r="C50" s="366"/>
      <c r="D50" s="193" t="s">
        <v>16</v>
      </c>
      <c r="E50" s="241" t="s">
        <v>110</v>
      </c>
      <c r="F50" s="243"/>
      <c r="G50" s="78" t="s">
        <v>111</v>
      </c>
    </row>
    <row r="51" spans="1:7" ht="377.25" customHeight="1">
      <c r="A51" s="5" t="s">
        <v>91</v>
      </c>
      <c r="B51" s="367" t="s">
        <v>96</v>
      </c>
      <c r="C51" s="281"/>
      <c r="D51" s="5" t="s">
        <v>97</v>
      </c>
      <c r="E51" s="230" t="s">
        <v>105</v>
      </c>
      <c r="F51" s="313"/>
      <c r="G51" s="78" t="s">
        <v>106</v>
      </c>
    </row>
    <row r="52" spans="1:7" ht="57.75" customHeight="1">
      <c r="A52" s="223" t="s">
        <v>53</v>
      </c>
      <c r="B52" s="223"/>
      <c r="C52" s="223"/>
      <c r="D52" s="223"/>
      <c r="E52" s="223"/>
      <c r="F52" s="223"/>
      <c r="G52" s="223"/>
    </row>
    <row r="54" spans="1:7" ht="40.5" customHeight="1">
      <c r="A54" s="359" t="s">
        <v>54</v>
      </c>
      <c r="B54" s="360"/>
      <c r="C54" s="360"/>
      <c r="D54" s="360"/>
      <c r="E54" s="360"/>
      <c r="F54" s="360"/>
      <c r="G54" s="361"/>
    </row>
    <row r="55" spans="1:7" ht="43.5" customHeight="1">
      <c r="A55" s="254" t="s">
        <v>55</v>
      </c>
      <c r="B55" s="255"/>
      <c r="C55" s="255"/>
      <c r="D55" s="255"/>
      <c r="E55" s="255"/>
      <c r="F55" s="255"/>
      <c r="G55" s="255"/>
    </row>
    <row r="56" spans="1:7" ht="27" customHeight="1">
      <c r="A56" s="14" t="s">
        <v>56</v>
      </c>
      <c r="B56" s="248" t="s">
        <v>57</v>
      </c>
      <c r="C56" s="248"/>
      <c r="D56" s="248"/>
      <c r="E56" s="248" t="s">
        <v>58</v>
      </c>
      <c r="F56" s="248"/>
      <c r="G56" s="248"/>
    </row>
    <row r="57" spans="1:7" ht="30.75" customHeight="1">
      <c r="A57" s="5" t="s">
        <v>98</v>
      </c>
      <c r="B57" s="372" t="s">
        <v>115</v>
      </c>
      <c r="C57" s="373"/>
      <c r="D57" s="373"/>
      <c r="E57" s="374" t="s">
        <v>116</v>
      </c>
      <c r="F57" s="375"/>
      <c r="G57" s="376"/>
    </row>
    <row r="58" spans="1:7" ht="31.5" customHeight="1">
      <c r="A58" s="17" t="s">
        <v>100</v>
      </c>
      <c r="B58" s="372" t="s">
        <v>115</v>
      </c>
      <c r="C58" s="373"/>
      <c r="D58" s="373"/>
      <c r="E58" s="377" t="s">
        <v>117</v>
      </c>
      <c r="F58" s="378"/>
      <c r="G58" s="379"/>
    </row>
    <row r="59" spans="1:7" ht="30" customHeight="1">
      <c r="A59" s="5" t="s">
        <v>101</v>
      </c>
      <c r="B59" s="372" t="s">
        <v>115</v>
      </c>
      <c r="C59" s="373"/>
      <c r="D59" s="373"/>
      <c r="E59" s="380" t="s">
        <v>835</v>
      </c>
      <c r="F59" s="380"/>
      <c r="G59" s="380"/>
    </row>
    <row r="60" spans="1:7" ht="39" customHeight="1">
      <c r="A60" s="211" t="s">
        <v>59</v>
      </c>
      <c r="B60" s="282"/>
      <c r="C60" s="282"/>
      <c r="D60" s="282"/>
      <c r="E60" s="282"/>
      <c r="F60" s="282"/>
      <c r="G60" s="283"/>
    </row>
    <row r="62" spans="1:7" ht="42" customHeight="1">
      <c r="A62" s="254" t="s">
        <v>81</v>
      </c>
      <c r="B62" s="255"/>
      <c r="C62" s="255"/>
      <c r="D62" s="255"/>
      <c r="E62" s="255"/>
      <c r="F62" s="255"/>
      <c r="G62" s="255"/>
    </row>
    <row r="63" spans="1:7" ht="35.25" customHeight="1">
      <c r="A63" s="14" t="s">
        <v>56</v>
      </c>
      <c r="B63" s="248" t="s">
        <v>57</v>
      </c>
      <c r="C63" s="248"/>
      <c r="D63" s="248"/>
      <c r="E63" s="248" t="s">
        <v>70</v>
      </c>
      <c r="F63" s="249"/>
      <c r="G63" s="249"/>
    </row>
    <row r="64" spans="1:7" ht="22.5" customHeight="1">
      <c r="A64" s="5" t="s">
        <v>98</v>
      </c>
      <c r="B64" s="353">
        <v>0.88</v>
      </c>
      <c r="C64" s="223"/>
      <c r="D64" s="223"/>
      <c r="E64" s="354" t="s">
        <v>118</v>
      </c>
      <c r="F64" s="355"/>
      <c r="G64" s="356"/>
    </row>
    <row r="65" spans="1:9" ht="21" customHeight="1">
      <c r="A65" s="5" t="s">
        <v>102</v>
      </c>
      <c r="B65" s="353">
        <v>0.88</v>
      </c>
      <c r="C65" s="223"/>
      <c r="D65" s="223"/>
      <c r="E65" s="354" t="s">
        <v>118</v>
      </c>
      <c r="F65" s="355"/>
      <c r="G65" s="356"/>
    </row>
    <row r="66" spans="1:9" ht="24" customHeight="1">
      <c r="A66" s="5" t="s">
        <v>99</v>
      </c>
      <c r="B66" s="223" t="s">
        <v>119</v>
      </c>
      <c r="C66" s="223"/>
      <c r="D66" s="223"/>
      <c r="E66" s="354" t="s">
        <v>118</v>
      </c>
      <c r="F66" s="355"/>
      <c r="G66" s="356"/>
    </row>
    <row r="67" spans="1:9" ht="39" customHeight="1">
      <c r="A67" s="211" t="s">
        <v>59</v>
      </c>
      <c r="B67" s="282"/>
      <c r="C67" s="282"/>
      <c r="D67" s="282"/>
      <c r="E67" s="282"/>
      <c r="F67" s="282"/>
      <c r="G67" s="283"/>
    </row>
    <row r="69" spans="1:9" ht="57" customHeight="1">
      <c r="A69" s="254" t="s">
        <v>71</v>
      </c>
      <c r="B69" s="255"/>
      <c r="C69" s="255"/>
      <c r="D69" s="255"/>
      <c r="E69" s="255"/>
      <c r="F69" s="255"/>
      <c r="G69" s="255"/>
    </row>
    <row r="70" spans="1:9" ht="41.25" customHeight="1">
      <c r="A70" s="14" t="s">
        <v>56</v>
      </c>
      <c r="B70" s="14" t="s">
        <v>60</v>
      </c>
      <c r="C70" s="248" t="s">
        <v>61</v>
      </c>
      <c r="D70" s="249"/>
      <c r="E70" s="248" t="s">
        <v>72</v>
      </c>
      <c r="F70" s="249"/>
      <c r="G70" s="79" t="s">
        <v>62</v>
      </c>
    </row>
    <row r="71" spans="1:9" ht="45" customHeight="1">
      <c r="A71" s="5" t="s">
        <v>103</v>
      </c>
      <c r="B71" s="3">
        <v>24</v>
      </c>
      <c r="C71" s="383">
        <v>24</v>
      </c>
      <c r="D71" s="283"/>
      <c r="E71" s="384"/>
      <c r="F71" s="384"/>
      <c r="G71" s="80" t="s">
        <v>120</v>
      </c>
      <c r="H71" s="104"/>
      <c r="I71" s="19"/>
    </row>
    <row r="72" spans="1:9" ht="54.75" customHeight="1">
      <c r="A72" s="5" t="s">
        <v>102</v>
      </c>
      <c r="B72" s="3">
        <v>19</v>
      </c>
      <c r="C72" s="383">
        <v>19</v>
      </c>
      <c r="D72" s="283"/>
      <c r="E72" s="384" t="s">
        <v>121</v>
      </c>
      <c r="F72" s="384"/>
      <c r="G72" s="80" t="s">
        <v>120</v>
      </c>
      <c r="H72" s="104"/>
      <c r="I72" s="19"/>
    </row>
    <row r="73" spans="1:9" ht="63.75" customHeight="1">
      <c r="A73" s="5" t="s">
        <v>99</v>
      </c>
      <c r="B73" s="3">
        <v>19</v>
      </c>
      <c r="C73" s="383">
        <v>19</v>
      </c>
      <c r="D73" s="283"/>
      <c r="E73" s="384" t="s">
        <v>121</v>
      </c>
      <c r="F73" s="384"/>
      <c r="G73" s="80" t="s">
        <v>120</v>
      </c>
      <c r="H73" s="104"/>
      <c r="I73" s="19"/>
    </row>
    <row r="74" spans="1:9" ht="34.5" customHeight="1">
      <c r="A74" s="211" t="s">
        <v>59</v>
      </c>
      <c r="B74" s="282"/>
      <c r="C74" s="282"/>
      <c r="D74" s="282"/>
      <c r="E74" s="282"/>
      <c r="F74" s="282"/>
      <c r="G74" s="283"/>
    </row>
    <row r="76" spans="1:9" ht="49.5" customHeight="1">
      <c r="A76" s="254" t="s">
        <v>82</v>
      </c>
      <c r="B76" s="382"/>
      <c r="C76" s="382"/>
      <c r="D76" s="382"/>
      <c r="E76" s="382"/>
      <c r="F76" s="382"/>
      <c r="G76" s="382"/>
    </row>
    <row r="77" spans="1:9" ht="78" customHeight="1" thickBot="1">
      <c r="A77" s="15" t="s">
        <v>63</v>
      </c>
      <c r="B77" s="15" t="s">
        <v>73</v>
      </c>
      <c r="C77" s="15" t="s">
        <v>74</v>
      </c>
      <c r="D77" s="15" t="s">
        <v>75</v>
      </c>
      <c r="E77" s="15" t="s">
        <v>76</v>
      </c>
      <c r="F77" s="15" t="s">
        <v>77</v>
      </c>
      <c r="G77" s="81" t="s">
        <v>78</v>
      </c>
    </row>
    <row r="78" spans="1:9" ht="140.25" customHeight="1">
      <c r="A78" s="381" t="s">
        <v>122</v>
      </c>
      <c r="B78" s="368" t="s">
        <v>123</v>
      </c>
      <c r="C78" s="5">
        <v>60</v>
      </c>
      <c r="D78" s="5" t="s">
        <v>124</v>
      </c>
      <c r="E78" s="18">
        <v>0.42</v>
      </c>
      <c r="F78" s="16" t="s">
        <v>125</v>
      </c>
      <c r="G78" s="82" t="s">
        <v>126</v>
      </c>
    </row>
    <row r="79" spans="1:9" ht="409.6" customHeight="1">
      <c r="A79" s="277"/>
      <c r="B79" s="369"/>
      <c r="C79" s="5">
        <v>1435</v>
      </c>
      <c r="D79" s="5" t="s">
        <v>127</v>
      </c>
      <c r="E79" s="18">
        <v>0.9</v>
      </c>
      <c r="F79" s="16" t="s">
        <v>128</v>
      </c>
      <c r="G79" s="82" t="s">
        <v>129</v>
      </c>
    </row>
    <row r="80" spans="1:9" ht="115.5" customHeight="1">
      <c r="A80" s="284" t="s">
        <v>130</v>
      </c>
      <c r="B80" s="284" t="s">
        <v>131</v>
      </c>
      <c r="C80" s="284" t="s">
        <v>132</v>
      </c>
      <c r="D80" s="284" t="s">
        <v>133</v>
      </c>
      <c r="E80" s="286"/>
      <c r="F80" s="288" t="s">
        <v>134</v>
      </c>
      <c r="G80" s="83" t="s">
        <v>135</v>
      </c>
    </row>
    <row r="81" spans="1:7" ht="94.5" customHeight="1">
      <c r="A81" s="285"/>
      <c r="B81" s="285"/>
      <c r="C81" s="285"/>
      <c r="D81" s="285"/>
      <c r="E81" s="287"/>
      <c r="F81" s="289"/>
      <c r="G81" s="83" t="s">
        <v>136</v>
      </c>
    </row>
    <row r="82" spans="1:7" ht="87" customHeight="1">
      <c r="A82" s="285"/>
      <c r="B82" s="285"/>
      <c r="C82" s="285"/>
      <c r="D82" s="285"/>
      <c r="E82" s="287"/>
      <c r="F82" s="30" t="s">
        <v>137</v>
      </c>
      <c r="G82" s="84" t="s">
        <v>138</v>
      </c>
    </row>
    <row r="83" spans="1:7" ht="63" customHeight="1">
      <c r="A83" s="285"/>
      <c r="B83" s="285"/>
      <c r="C83" s="285"/>
      <c r="D83" s="285"/>
      <c r="E83" s="287"/>
      <c r="F83" s="31" t="s">
        <v>139</v>
      </c>
      <c r="G83" s="85" t="s">
        <v>140</v>
      </c>
    </row>
    <row r="84" spans="1:7" ht="125.25" customHeight="1">
      <c r="A84" s="173" t="s">
        <v>141</v>
      </c>
      <c r="B84" s="173" t="s">
        <v>142</v>
      </c>
      <c r="C84" s="184">
        <v>500</v>
      </c>
      <c r="D84" s="173" t="s">
        <v>143</v>
      </c>
      <c r="E84" s="185">
        <f t="shared" ref="E84:E89" si="0">+F84/C84</f>
        <v>0.70599999999999996</v>
      </c>
      <c r="F84" s="184">
        <v>353</v>
      </c>
      <c r="G84" s="183" t="s">
        <v>837</v>
      </c>
    </row>
    <row r="85" spans="1:7" ht="78" customHeight="1">
      <c r="A85" s="173" t="s">
        <v>144</v>
      </c>
      <c r="B85" s="173" t="s">
        <v>145</v>
      </c>
      <c r="C85" s="184">
        <v>80</v>
      </c>
      <c r="D85" s="173" t="s">
        <v>143</v>
      </c>
      <c r="E85" s="185">
        <f t="shared" si="0"/>
        <v>0.77500000000000002</v>
      </c>
      <c r="F85" s="184">
        <v>62</v>
      </c>
      <c r="G85" s="183" t="s">
        <v>837</v>
      </c>
    </row>
    <row r="86" spans="1:7" ht="81.75" customHeight="1">
      <c r="A86" s="173" t="s">
        <v>146</v>
      </c>
      <c r="B86" s="173" t="s">
        <v>147</v>
      </c>
      <c r="C86" s="184">
        <v>1500</v>
      </c>
      <c r="D86" s="173" t="s">
        <v>143</v>
      </c>
      <c r="E86" s="185">
        <f t="shared" si="0"/>
        <v>0.61266666666666669</v>
      </c>
      <c r="F86" s="184">
        <v>919</v>
      </c>
      <c r="G86" s="183" t="s">
        <v>837</v>
      </c>
    </row>
    <row r="87" spans="1:7" ht="63.75" customHeight="1">
      <c r="A87" s="173" t="s">
        <v>148</v>
      </c>
      <c r="B87" s="173" t="s">
        <v>149</v>
      </c>
      <c r="C87" s="184">
        <v>3500</v>
      </c>
      <c r="D87" s="173" t="s">
        <v>143</v>
      </c>
      <c r="E87" s="185">
        <f t="shared" si="0"/>
        <v>0.86657142857142855</v>
      </c>
      <c r="F87" s="184">
        <v>3033</v>
      </c>
      <c r="G87" s="183" t="s">
        <v>837</v>
      </c>
    </row>
    <row r="88" spans="1:7" ht="64.5" customHeight="1">
      <c r="A88" s="173" t="s">
        <v>150</v>
      </c>
      <c r="B88" s="173" t="s">
        <v>151</v>
      </c>
      <c r="C88" s="184">
        <v>12</v>
      </c>
      <c r="D88" s="173" t="s">
        <v>152</v>
      </c>
      <c r="E88" s="186">
        <f t="shared" si="0"/>
        <v>0.41666666666666669</v>
      </c>
      <c r="F88" s="184">
        <v>5</v>
      </c>
      <c r="G88" s="183" t="s">
        <v>837</v>
      </c>
    </row>
    <row r="89" spans="1:7" ht="149.25" customHeight="1">
      <c r="A89" s="173" t="s">
        <v>153</v>
      </c>
      <c r="B89" s="173" t="s">
        <v>154</v>
      </c>
      <c r="C89" s="184">
        <v>300</v>
      </c>
      <c r="D89" s="173" t="s">
        <v>155</v>
      </c>
      <c r="E89" s="186">
        <f t="shared" si="0"/>
        <v>0.52666666666666662</v>
      </c>
      <c r="F89" s="184">
        <v>158</v>
      </c>
      <c r="G89" s="183" t="s">
        <v>837</v>
      </c>
    </row>
    <row r="90" spans="1:7" ht="152.25" customHeight="1">
      <c r="A90" s="173" t="s">
        <v>156</v>
      </c>
      <c r="B90" s="173" t="s">
        <v>157</v>
      </c>
      <c r="C90" s="17" t="s">
        <v>158</v>
      </c>
      <c r="D90" s="173" t="s">
        <v>159</v>
      </c>
      <c r="E90" s="185" t="s">
        <v>160</v>
      </c>
      <c r="F90" s="174" t="s">
        <v>161</v>
      </c>
      <c r="G90" s="183" t="s">
        <v>837</v>
      </c>
    </row>
    <row r="91" spans="1:7" ht="168.75" customHeight="1">
      <c r="A91" s="187" t="s">
        <v>162</v>
      </c>
      <c r="B91" s="7" t="s">
        <v>163</v>
      </c>
      <c r="C91" s="188">
        <v>900000</v>
      </c>
      <c r="D91" s="7" t="s">
        <v>164</v>
      </c>
      <c r="E91" s="189">
        <f>F91/C91*100</f>
        <v>80.969222222222228</v>
      </c>
      <c r="F91" s="188">
        <v>728723</v>
      </c>
      <c r="G91" s="86" t="s">
        <v>165</v>
      </c>
    </row>
    <row r="92" spans="1:7" ht="86.25" customHeight="1">
      <c r="A92" s="173" t="s">
        <v>166</v>
      </c>
      <c r="B92" s="173" t="s">
        <v>167</v>
      </c>
      <c r="C92" s="7" t="s">
        <v>838</v>
      </c>
      <c r="D92" s="7" t="s">
        <v>168</v>
      </c>
      <c r="E92" s="190">
        <v>1.25</v>
      </c>
      <c r="F92" s="7" t="s">
        <v>839</v>
      </c>
      <c r="G92" s="78" t="s">
        <v>169</v>
      </c>
    </row>
    <row r="93" spans="1:7" ht="185.25" customHeight="1">
      <c r="A93" s="173" t="s">
        <v>170</v>
      </c>
      <c r="B93" s="173" t="s">
        <v>171</v>
      </c>
      <c r="C93" s="7" t="s">
        <v>840</v>
      </c>
      <c r="D93" s="7" t="s">
        <v>172</v>
      </c>
      <c r="E93" s="190">
        <v>2.5</v>
      </c>
      <c r="F93" s="7" t="s">
        <v>841</v>
      </c>
      <c r="G93" s="78" t="s">
        <v>169</v>
      </c>
    </row>
    <row r="94" spans="1:7" ht="103.5" customHeight="1">
      <c r="A94" s="173" t="s">
        <v>173</v>
      </c>
      <c r="B94" s="173" t="s">
        <v>174</v>
      </c>
      <c r="C94" s="7" t="s">
        <v>842</v>
      </c>
      <c r="D94" s="7" t="s">
        <v>175</v>
      </c>
      <c r="E94" s="190">
        <v>0.33329999999999999</v>
      </c>
      <c r="F94" s="7" t="s">
        <v>843</v>
      </c>
      <c r="G94" s="78" t="s">
        <v>169</v>
      </c>
    </row>
    <row r="95" spans="1:7" ht="96" customHeight="1">
      <c r="A95" s="22" t="s">
        <v>176</v>
      </c>
      <c r="B95" s="22" t="s">
        <v>177</v>
      </c>
      <c r="C95" s="8" t="s">
        <v>178</v>
      </c>
      <c r="D95" s="8" t="s">
        <v>179</v>
      </c>
      <c r="E95" s="23">
        <v>2</v>
      </c>
      <c r="F95" s="22" t="s">
        <v>180</v>
      </c>
      <c r="G95" s="87" t="s">
        <v>181</v>
      </c>
    </row>
    <row r="96" spans="1:7" ht="93.75" customHeight="1">
      <c r="A96" s="22" t="s">
        <v>182</v>
      </c>
      <c r="B96" s="22" t="s">
        <v>183</v>
      </c>
      <c r="C96" s="8" t="s">
        <v>184</v>
      </c>
      <c r="D96" s="8" t="s">
        <v>179</v>
      </c>
      <c r="E96" s="23">
        <v>2</v>
      </c>
      <c r="F96" s="22" t="s">
        <v>185</v>
      </c>
      <c r="G96" s="87" t="s">
        <v>181</v>
      </c>
    </row>
    <row r="97" spans="1:8" ht="195" customHeight="1">
      <c r="A97" s="24" t="s">
        <v>186</v>
      </c>
      <c r="B97" s="24" t="s">
        <v>187</v>
      </c>
      <c r="C97" s="24">
        <v>3</v>
      </c>
      <c r="D97" s="24" t="s">
        <v>188</v>
      </c>
      <c r="E97" s="25">
        <f t="shared" ref="E97:E102" si="1">(F97*100)/C97</f>
        <v>2033.3333333333333</v>
      </c>
      <c r="F97" s="24">
        <v>61</v>
      </c>
      <c r="G97" s="88" t="s">
        <v>189</v>
      </c>
    </row>
    <row r="98" spans="1:8" ht="168.75" customHeight="1">
      <c r="A98" s="24" t="s">
        <v>190</v>
      </c>
      <c r="B98" s="24" t="s">
        <v>191</v>
      </c>
      <c r="C98" s="24">
        <v>1</v>
      </c>
      <c r="D98" s="24" t="s">
        <v>192</v>
      </c>
      <c r="E98" s="25">
        <f t="shared" si="1"/>
        <v>15400</v>
      </c>
      <c r="F98" s="24">
        <v>154</v>
      </c>
      <c r="G98" s="89" t="s">
        <v>193</v>
      </c>
    </row>
    <row r="99" spans="1:8" ht="144" customHeight="1">
      <c r="A99" s="24" t="s">
        <v>194</v>
      </c>
      <c r="B99" s="24" t="s">
        <v>195</v>
      </c>
      <c r="C99" s="24">
        <v>24</v>
      </c>
      <c r="D99" s="24" t="s">
        <v>196</v>
      </c>
      <c r="E99" s="25">
        <f t="shared" si="1"/>
        <v>125</v>
      </c>
      <c r="F99" s="24">
        <v>30</v>
      </c>
      <c r="G99" s="89" t="s">
        <v>197</v>
      </c>
    </row>
    <row r="100" spans="1:8" ht="163.5" customHeight="1">
      <c r="A100" s="24" t="s">
        <v>198</v>
      </c>
      <c r="B100" s="24" t="s">
        <v>199</v>
      </c>
      <c r="C100" s="24">
        <v>2</v>
      </c>
      <c r="D100" s="24" t="s">
        <v>196</v>
      </c>
      <c r="E100" s="25">
        <f t="shared" si="1"/>
        <v>250</v>
      </c>
      <c r="F100" s="24">
        <v>5</v>
      </c>
      <c r="G100" s="88" t="s">
        <v>200</v>
      </c>
    </row>
    <row r="101" spans="1:8" ht="163.5" customHeight="1">
      <c r="A101" s="24" t="s">
        <v>201</v>
      </c>
      <c r="B101" s="24" t="s">
        <v>202</v>
      </c>
      <c r="C101" s="24">
        <v>27</v>
      </c>
      <c r="D101" s="24" t="s">
        <v>203</v>
      </c>
      <c r="E101" s="25">
        <f t="shared" si="1"/>
        <v>307.40740740740739</v>
      </c>
      <c r="F101" s="24">
        <v>83</v>
      </c>
      <c r="G101" s="90" t="s">
        <v>204</v>
      </c>
    </row>
    <row r="102" spans="1:8" ht="189" customHeight="1">
      <c r="A102" s="26" t="s">
        <v>205</v>
      </c>
      <c r="B102" s="26" t="s">
        <v>206</v>
      </c>
      <c r="C102" s="26">
        <v>1</v>
      </c>
      <c r="D102" s="26" t="s">
        <v>207</v>
      </c>
      <c r="E102" s="27">
        <f t="shared" si="1"/>
        <v>1400</v>
      </c>
      <c r="F102" s="26">
        <v>14</v>
      </c>
      <c r="G102" s="91" t="s">
        <v>208</v>
      </c>
    </row>
    <row r="103" spans="1:8" ht="126" customHeight="1">
      <c r="A103" s="28" t="s">
        <v>209</v>
      </c>
      <c r="B103" s="28" t="s">
        <v>145</v>
      </c>
      <c r="C103" s="28">
        <v>1000</v>
      </c>
      <c r="D103" s="28" t="s">
        <v>155</v>
      </c>
      <c r="E103" s="29">
        <f>F103/C103</f>
        <v>1.179</v>
      </c>
      <c r="F103" s="28">
        <v>1179</v>
      </c>
      <c r="G103" s="92"/>
    </row>
    <row r="104" spans="1:8" ht="126" customHeight="1">
      <c r="A104" s="28" t="s">
        <v>210</v>
      </c>
      <c r="B104" s="28" t="s">
        <v>211</v>
      </c>
      <c r="C104" s="28">
        <v>200</v>
      </c>
      <c r="D104" s="28" t="s">
        <v>155</v>
      </c>
      <c r="E104" s="29">
        <f>F104/C104</f>
        <v>0.17</v>
      </c>
      <c r="F104" s="28">
        <v>34</v>
      </c>
      <c r="G104" s="92"/>
    </row>
    <row r="105" spans="1:8" ht="126" customHeight="1">
      <c r="A105" s="5" t="s">
        <v>844</v>
      </c>
      <c r="B105" s="5" t="s">
        <v>845</v>
      </c>
      <c r="C105" s="5">
        <v>10000</v>
      </c>
      <c r="D105" s="5" t="s">
        <v>846</v>
      </c>
      <c r="E105" s="191">
        <f>F105/C105</f>
        <v>1.2056</v>
      </c>
      <c r="F105" s="5">
        <v>12056</v>
      </c>
      <c r="G105" s="5"/>
    </row>
    <row r="106" spans="1:8" ht="116.25" customHeight="1">
      <c r="A106" s="5" t="s">
        <v>212</v>
      </c>
      <c r="B106" s="5" t="s">
        <v>213</v>
      </c>
      <c r="C106" s="10">
        <v>28620</v>
      </c>
      <c r="D106" s="5" t="s">
        <v>214</v>
      </c>
      <c r="E106" s="150">
        <f>F106/C106</f>
        <v>0.31037735849056602</v>
      </c>
      <c r="F106" s="151">
        <f>3292+2654+2937</f>
        <v>8883</v>
      </c>
      <c r="G106" s="82" t="s">
        <v>111</v>
      </c>
      <c r="H106" s="5" t="s">
        <v>215</v>
      </c>
    </row>
    <row r="107" spans="1:8" ht="80.25" customHeight="1">
      <c r="A107" s="5" t="s">
        <v>216</v>
      </c>
      <c r="B107" s="5" t="s">
        <v>217</v>
      </c>
      <c r="C107" s="10">
        <v>216</v>
      </c>
      <c r="D107" s="5" t="s">
        <v>218</v>
      </c>
      <c r="E107" s="150">
        <f t="shared" ref="E107:E114" si="2">F107/C107</f>
        <v>0.64351851851851849</v>
      </c>
      <c r="F107" s="152">
        <v>139</v>
      </c>
      <c r="G107" s="153" t="s">
        <v>219</v>
      </c>
      <c r="H107" s="5" t="s">
        <v>220</v>
      </c>
    </row>
    <row r="108" spans="1:8" ht="84" customHeight="1">
      <c r="A108" s="5" t="s">
        <v>221</v>
      </c>
      <c r="B108" s="5" t="s">
        <v>222</v>
      </c>
      <c r="C108" s="10">
        <v>6941.16</v>
      </c>
      <c r="D108" s="5" t="s">
        <v>223</v>
      </c>
      <c r="E108" s="150">
        <f t="shared" si="2"/>
        <v>0.59226411723688832</v>
      </c>
      <c r="F108" s="152">
        <v>4111</v>
      </c>
      <c r="G108" s="82" t="s">
        <v>111</v>
      </c>
      <c r="H108" s="5" t="s">
        <v>220</v>
      </c>
    </row>
    <row r="109" spans="1:8" ht="141" customHeight="1">
      <c r="A109" s="57" t="s">
        <v>224</v>
      </c>
      <c r="B109" s="5" t="s">
        <v>225</v>
      </c>
      <c r="C109" s="10">
        <v>255</v>
      </c>
      <c r="D109" s="5" t="s">
        <v>223</v>
      </c>
      <c r="E109" s="150">
        <f t="shared" si="2"/>
        <v>0.27058823529411763</v>
      </c>
      <c r="F109" s="154">
        <v>69</v>
      </c>
      <c r="G109" s="155"/>
      <c r="H109" s="5" t="s">
        <v>226</v>
      </c>
    </row>
    <row r="110" spans="1:8" ht="71.25" customHeight="1">
      <c r="A110" s="5" t="s">
        <v>227</v>
      </c>
      <c r="B110" s="5" t="s">
        <v>228</v>
      </c>
      <c r="C110" s="10">
        <v>131.76</v>
      </c>
      <c r="D110" s="5" t="s">
        <v>229</v>
      </c>
      <c r="E110" s="150">
        <f t="shared" si="2"/>
        <v>0.82726168791742571</v>
      </c>
      <c r="F110" s="152">
        <v>109</v>
      </c>
      <c r="G110" s="82" t="s">
        <v>111</v>
      </c>
      <c r="H110" s="5" t="s">
        <v>220</v>
      </c>
    </row>
    <row r="111" spans="1:8" ht="72" customHeight="1">
      <c r="A111" s="290" t="s">
        <v>230</v>
      </c>
      <c r="B111" s="175" t="s">
        <v>231</v>
      </c>
      <c r="C111" s="176">
        <v>2268</v>
      </c>
      <c r="D111" s="175" t="s">
        <v>232</v>
      </c>
      <c r="E111" s="177">
        <f t="shared" si="2"/>
        <v>1.8765432098765431</v>
      </c>
      <c r="F111" s="178">
        <v>4256</v>
      </c>
      <c r="G111" s="179" t="s">
        <v>230</v>
      </c>
      <c r="H111" s="180" t="s">
        <v>220</v>
      </c>
    </row>
    <row r="112" spans="1:8" ht="57.75" customHeight="1">
      <c r="A112" s="291"/>
      <c r="B112" s="175" t="s">
        <v>233</v>
      </c>
      <c r="C112" s="176">
        <v>207.36</v>
      </c>
      <c r="D112" s="175" t="s">
        <v>234</v>
      </c>
      <c r="E112" s="177">
        <f t="shared" si="2"/>
        <v>0.40027006172839502</v>
      </c>
      <c r="F112" s="181">
        <f>27+16+40</f>
        <v>83</v>
      </c>
      <c r="G112" s="182" t="s">
        <v>230</v>
      </c>
      <c r="H112" s="180" t="s">
        <v>836</v>
      </c>
    </row>
    <row r="113" spans="1:11" ht="99" customHeight="1">
      <c r="A113" s="5" t="s">
        <v>235</v>
      </c>
      <c r="B113" s="5" t="s">
        <v>236</v>
      </c>
      <c r="C113" s="10">
        <v>1118.8800000000001</v>
      </c>
      <c r="D113" s="5" t="s">
        <v>237</v>
      </c>
      <c r="E113" s="150">
        <f t="shared" si="2"/>
        <v>0.71857571857571856</v>
      </c>
      <c r="F113" s="156">
        <v>804</v>
      </c>
      <c r="G113" s="82" t="s">
        <v>238</v>
      </c>
      <c r="H113" s="5" t="s">
        <v>220</v>
      </c>
    </row>
    <row r="114" spans="1:11" ht="60.75" customHeight="1">
      <c r="A114" s="213" t="s">
        <v>239</v>
      </c>
      <c r="B114" s="5" t="s">
        <v>240</v>
      </c>
      <c r="C114" s="10">
        <v>1750</v>
      </c>
      <c r="D114" s="5" t="s">
        <v>237</v>
      </c>
      <c r="E114" s="150">
        <f t="shared" si="2"/>
        <v>0.89257142857142857</v>
      </c>
      <c r="F114" s="156">
        <v>1562</v>
      </c>
      <c r="G114" s="82" t="s">
        <v>241</v>
      </c>
      <c r="H114" s="5" t="s">
        <v>220</v>
      </c>
    </row>
    <row r="115" spans="1:11" ht="66" customHeight="1">
      <c r="A115" s="292"/>
      <c r="B115" s="5" t="s">
        <v>242</v>
      </c>
      <c r="C115" s="10">
        <v>426.6</v>
      </c>
      <c r="D115" s="5" t="s">
        <v>237</v>
      </c>
      <c r="E115" s="150">
        <f>F115/C115</f>
        <v>0.51101734646038444</v>
      </c>
      <c r="F115" s="156">
        <v>218</v>
      </c>
      <c r="G115" s="82" t="s">
        <v>112</v>
      </c>
      <c r="H115" s="5" t="s">
        <v>243</v>
      </c>
    </row>
    <row r="116" spans="1:11" ht="74.25" customHeight="1">
      <c r="A116" s="214"/>
      <c r="B116" s="5" t="s">
        <v>244</v>
      </c>
      <c r="C116" s="10">
        <v>5184</v>
      </c>
      <c r="D116" s="5" t="s">
        <v>237</v>
      </c>
      <c r="E116" s="150">
        <f>F116/C116</f>
        <v>0.8134645061728395</v>
      </c>
      <c r="F116" s="157">
        <v>4217</v>
      </c>
      <c r="G116" s="82" t="s">
        <v>112</v>
      </c>
      <c r="H116" s="5" t="s">
        <v>243</v>
      </c>
    </row>
    <row r="117" spans="1:11" ht="198" customHeight="1">
      <c r="A117" s="21" t="s">
        <v>245</v>
      </c>
      <c r="B117" s="21" t="s">
        <v>246</v>
      </c>
      <c r="C117" s="21" t="s">
        <v>247</v>
      </c>
      <c r="D117" s="21" t="s">
        <v>248</v>
      </c>
      <c r="E117" s="18">
        <v>0.34</v>
      </c>
      <c r="F117" s="37" t="s">
        <v>249</v>
      </c>
      <c r="G117" s="93" t="s">
        <v>250</v>
      </c>
      <c r="H117" s="158" t="s">
        <v>251</v>
      </c>
      <c r="I117" s="38"/>
      <c r="J117" s="38"/>
    </row>
    <row r="118" spans="1:11" ht="41.25" customHeight="1">
      <c r="A118" s="293" t="s">
        <v>252</v>
      </c>
      <c r="B118" s="293" t="s">
        <v>253</v>
      </c>
      <c r="C118" s="293" t="s">
        <v>254</v>
      </c>
      <c r="D118" s="295" t="s">
        <v>255</v>
      </c>
      <c r="E118" s="297">
        <v>1</v>
      </c>
      <c r="F118" s="295" t="s">
        <v>256</v>
      </c>
      <c r="G118" s="159" t="s">
        <v>257</v>
      </c>
      <c r="H118" s="388" t="s">
        <v>258</v>
      </c>
      <c r="I118" s="38"/>
      <c r="J118" s="38"/>
      <c r="K118" s="38"/>
    </row>
    <row r="119" spans="1:11" ht="409.5" customHeight="1">
      <c r="A119" s="294"/>
      <c r="B119" s="294"/>
      <c r="C119" s="294"/>
      <c r="D119" s="296"/>
      <c r="E119" s="298"/>
      <c r="F119" s="296"/>
      <c r="G119" s="93"/>
      <c r="H119" s="389"/>
      <c r="I119" s="38"/>
      <c r="J119" s="38"/>
      <c r="K119" s="38"/>
    </row>
    <row r="120" spans="1:11" ht="131.25" customHeight="1">
      <c r="A120" s="390" t="s">
        <v>252</v>
      </c>
      <c r="B120" s="293" t="s">
        <v>259</v>
      </c>
      <c r="C120" s="293" t="s">
        <v>260</v>
      </c>
      <c r="D120" s="295" t="s">
        <v>261</v>
      </c>
      <c r="E120" s="297">
        <v>1</v>
      </c>
      <c r="F120" s="392" t="s">
        <v>262</v>
      </c>
      <c r="G120" s="160" t="s">
        <v>257</v>
      </c>
      <c r="H120" s="394" t="s">
        <v>263</v>
      </c>
      <c r="I120" s="38"/>
      <c r="J120" s="38"/>
      <c r="K120" s="38"/>
    </row>
    <row r="121" spans="1:11" ht="264" customHeight="1">
      <c r="A121" s="391"/>
      <c r="B121" s="294"/>
      <c r="C121" s="294"/>
      <c r="D121" s="296"/>
      <c r="E121" s="298"/>
      <c r="F121" s="393"/>
      <c r="G121" s="93"/>
      <c r="H121" s="395"/>
      <c r="I121" s="38"/>
      <c r="J121" s="38"/>
      <c r="K121" s="38"/>
    </row>
    <row r="122" spans="1:11" ht="142.5" customHeight="1">
      <c r="A122" s="390" t="s">
        <v>264</v>
      </c>
      <c r="B122" s="390" t="s">
        <v>265</v>
      </c>
      <c r="C122" s="390" t="s">
        <v>266</v>
      </c>
      <c r="D122" s="396" t="s">
        <v>267</v>
      </c>
      <c r="E122" s="297">
        <v>1</v>
      </c>
      <c r="F122" s="398" t="s">
        <v>341</v>
      </c>
      <c r="G122" s="399"/>
      <c r="H122" s="161" t="s">
        <v>342</v>
      </c>
      <c r="I122" s="39" t="s">
        <v>257</v>
      </c>
      <c r="J122" s="38"/>
      <c r="K122" s="42"/>
    </row>
    <row r="123" spans="1:11" ht="409.6" customHeight="1">
      <c r="A123" s="391"/>
      <c r="B123" s="391"/>
      <c r="C123" s="391"/>
      <c r="D123" s="397"/>
      <c r="E123" s="298"/>
      <c r="F123" s="397"/>
      <c r="G123" s="400"/>
      <c r="H123" s="162"/>
      <c r="I123" s="38"/>
      <c r="J123" s="38"/>
      <c r="K123" s="38"/>
    </row>
    <row r="124" spans="1:11" ht="120">
      <c r="A124" s="293" t="s">
        <v>264</v>
      </c>
      <c r="B124" s="293" t="s">
        <v>268</v>
      </c>
      <c r="C124" s="293" t="s">
        <v>269</v>
      </c>
      <c r="D124" s="293" t="s">
        <v>255</v>
      </c>
      <c r="E124" s="297">
        <v>1</v>
      </c>
      <c r="F124" s="295" t="s">
        <v>270</v>
      </c>
      <c r="G124" s="93"/>
      <c r="H124" s="163" t="s">
        <v>271</v>
      </c>
      <c r="I124" s="38"/>
      <c r="J124" s="38"/>
      <c r="K124" s="38"/>
    </row>
    <row r="125" spans="1:11" ht="290.25" customHeight="1">
      <c r="A125" s="294"/>
      <c r="B125" s="294"/>
      <c r="C125" s="294"/>
      <c r="D125" s="294"/>
      <c r="E125" s="298"/>
      <c r="F125" s="296"/>
      <c r="G125" s="93"/>
      <c r="H125" s="164"/>
      <c r="I125" s="38"/>
      <c r="J125" s="38"/>
      <c r="K125" s="38"/>
    </row>
    <row r="126" spans="1:11" ht="185.25" customHeight="1">
      <c r="A126" s="43" t="s">
        <v>264</v>
      </c>
      <c r="B126" s="44" t="s">
        <v>272</v>
      </c>
      <c r="C126" s="44" t="s">
        <v>273</v>
      </c>
      <c r="D126" s="44" t="s">
        <v>274</v>
      </c>
      <c r="E126" s="45">
        <v>1</v>
      </c>
      <c r="F126" s="165" t="s">
        <v>275</v>
      </c>
      <c r="G126" s="93"/>
      <c r="H126" s="163" t="s">
        <v>271</v>
      </c>
      <c r="I126" s="38"/>
      <c r="J126" s="38"/>
      <c r="K126" s="38"/>
    </row>
    <row r="127" spans="1:11" ht="174" customHeight="1">
      <c r="A127" s="46" t="s">
        <v>276</v>
      </c>
      <c r="B127" s="46" t="s">
        <v>277</v>
      </c>
      <c r="C127" s="41">
        <v>981</v>
      </c>
      <c r="D127" s="46" t="s">
        <v>278</v>
      </c>
      <c r="E127" s="47">
        <v>0.55000000000000004</v>
      </c>
      <c r="F127" s="166" t="s">
        <v>279</v>
      </c>
      <c r="G127" s="167" t="s">
        <v>280</v>
      </c>
      <c r="H127" s="48" t="s">
        <v>281</v>
      </c>
      <c r="I127" s="38"/>
      <c r="J127" s="38"/>
      <c r="K127" s="38"/>
    </row>
    <row r="128" spans="1:11" ht="272.25" customHeight="1">
      <c r="A128" s="49" t="s">
        <v>282</v>
      </c>
      <c r="B128" s="50" t="s">
        <v>283</v>
      </c>
      <c r="C128" s="51">
        <v>698</v>
      </c>
      <c r="D128" s="52" t="s">
        <v>284</v>
      </c>
      <c r="E128" s="47">
        <v>0.43</v>
      </c>
      <c r="F128" s="52" t="s">
        <v>285</v>
      </c>
      <c r="G128" s="53" t="s">
        <v>286</v>
      </c>
      <c r="H128" s="168" t="s">
        <v>287</v>
      </c>
      <c r="I128" s="38"/>
      <c r="J128" s="38"/>
      <c r="K128" s="38"/>
    </row>
    <row r="129" spans="1:11" ht="224.25" customHeight="1">
      <c r="A129" s="49" t="s">
        <v>288</v>
      </c>
      <c r="B129" s="50" t="s">
        <v>289</v>
      </c>
      <c r="C129" s="51">
        <v>213</v>
      </c>
      <c r="D129" s="52" t="s">
        <v>284</v>
      </c>
      <c r="E129" s="47" t="s">
        <v>290</v>
      </c>
      <c r="F129" s="54" t="s">
        <v>291</v>
      </c>
      <c r="G129" s="55" t="s">
        <v>292</v>
      </c>
      <c r="H129" s="169" t="s">
        <v>287</v>
      </c>
      <c r="I129" s="38"/>
      <c r="J129" s="38"/>
      <c r="K129" s="38"/>
    </row>
    <row r="130" spans="1:11" ht="409.6" customHeight="1">
      <c r="A130" s="16" t="s">
        <v>264</v>
      </c>
      <c r="B130" s="16" t="s">
        <v>293</v>
      </c>
      <c r="C130" s="16" t="s">
        <v>294</v>
      </c>
      <c r="D130" s="16" t="s">
        <v>295</v>
      </c>
      <c r="E130" s="18">
        <v>1</v>
      </c>
      <c r="F130" s="16" t="s">
        <v>296</v>
      </c>
      <c r="G130" s="36" t="e" vm="1">
        <v>#VALUE!</v>
      </c>
      <c r="H130" s="170" t="s">
        <v>297</v>
      </c>
      <c r="I130" s="98"/>
      <c r="J130" s="56"/>
      <c r="K130" s="56"/>
    </row>
    <row r="131" spans="1:11" ht="145.5" customHeight="1">
      <c r="A131" s="213" t="s">
        <v>264</v>
      </c>
      <c r="B131" s="276" t="s">
        <v>298</v>
      </c>
      <c r="C131" s="276" t="s">
        <v>299</v>
      </c>
      <c r="D131" s="276" t="s">
        <v>300</v>
      </c>
      <c r="E131" s="278">
        <v>1</v>
      </c>
      <c r="F131" s="213" t="s">
        <v>301</v>
      </c>
      <c r="G131" s="36" t="e" vm="2">
        <v>#VALUE!</v>
      </c>
      <c r="H131" s="170" t="s">
        <v>297</v>
      </c>
      <c r="I131" s="385"/>
      <c r="J131" s="387"/>
      <c r="K131" s="387"/>
    </row>
    <row r="132" spans="1:11" ht="273.75" customHeight="1">
      <c r="A132" s="214"/>
      <c r="B132" s="277"/>
      <c r="C132" s="277"/>
      <c r="D132" s="277"/>
      <c r="E132" s="279"/>
      <c r="F132" s="214"/>
      <c r="G132" s="32" t="e" vm="3">
        <v>#VALUE!</v>
      </c>
      <c r="H132" s="170" t="s">
        <v>297</v>
      </c>
      <c r="I132" s="386"/>
      <c r="J132" s="387"/>
      <c r="K132" s="387"/>
    </row>
    <row r="133" spans="1:11" ht="101.25" customHeight="1">
      <c r="A133" s="58" t="s">
        <v>302</v>
      </c>
      <c r="B133" s="58" t="s">
        <v>303</v>
      </c>
      <c r="C133" s="59">
        <v>186</v>
      </c>
      <c r="D133" s="60" t="s">
        <v>304</v>
      </c>
      <c r="E133" s="61">
        <v>0.63</v>
      </c>
      <c r="F133" s="62" t="s">
        <v>305</v>
      </c>
      <c r="G133" s="94" t="s">
        <v>306</v>
      </c>
      <c r="H133" s="170" t="s">
        <v>297</v>
      </c>
      <c r="I133" s="99"/>
      <c r="J133" s="63"/>
      <c r="K133" s="64"/>
    </row>
    <row r="134" spans="1:11" ht="99.75" customHeight="1">
      <c r="A134" s="65" t="s">
        <v>307</v>
      </c>
      <c r="B134" s="65" t="s">
        <v>308</v>
      </c>
      <c r="C134" s="66">
        <v>10</v>
      </c>
      <c r="D134" s="67" t="s">
        <v>309</v>
      </c>
      <c r="E134" s="68">
        <v>0.3</v>
      </c>
      <c r="F134" s="69" t="s">
        <v>310</v>
      </c>
      <c r="G134" s="95" t="s">
        <v>311</v>
      </c>
      <c r="H134" s="170" t="s">
        <v>297</v>
      </c>
      <c r="I134" s="63"/>
      <c r="J134" s="63"/>
      <c r="K134" s="64"/>
    </row>
    <row r="135" spans="1:11" ht="118.5" customHeight="1">
      <c r="A135" s="21" t="s">
        <v>312</v>
      </c>
      <c r="B135" s="21" t="s">
        <v>313</v>
      </c>
      <c r="C135" s="70">
        <v>20</v>
      </c>
      <c r="D135" s="21" t="s">
        <v>314</v>
      </c>
      <c r="E135" s="18">
        <f>15/20</f>
        <v>0.75</v>
      </c>
      <c r="F135" s="71" t="s">
        <v>315</v>
      </c>
      <c r="G135" s="96" t="s">
        <v>316</v>
      </c>
      <c r="H135" s="162" t="s">
        <v>297</v>
      </c>
      <c r="I135" s="100"/>
      <c r="J135" s="72"/>
      <c r="K135" s="73"/>
    </row>
    <row r="136" spans="1:11" ht="110.25">
      <c r="A136" s="5" t="s">
        <v>317</v>
      </c>
      <c r="B136" s="21" t="s">
        <v>318</v>
      </c>
      <c r="C136" s="21" t="s">
        <v>319</v>
      </c>
      <c r="D136" s="5" t="s">
        <v>320</v>
      </c>
      <c r="E136" s="18">
        <f>35/46</f>
        <v>0.76086956521739135</v>
      </c>
      <c r="F136" s="5" t="s">
        <v>321</v>
      </c>
      <c r="G136" s="96" t="s">
        <v>316</v>
      </c>
      <c r="H136" s="170" t="s">
        <v>322</v>
      </c>
      <c r="I136" s="98"/>
      <c r="J136" s="72"/>
      <c r="K136" s="72"/>
    </row>
    <row r="137" spans="1:11" ht="0.75" customHeight="1">
      <c r="A137" s="16" t="s">
        <v>323</v>
      </c>
      <c r="B137" s="16" t="s">
        <v>324</v>
      </c>
      <c r="C137" s="16" t="s">
        <v>325</v>
      </c>
      <c r="D137" s="16" t="s">
        <v>326</v>
      </c>
      <c r="E137" s="74">
        <f>1617/60</f>
        <v>26.95</v>
      </c>
      <c r="F137" s="16" t="s">
        <v>327</v>
      </c>
      <c r="G137" s="97" t="s">
        <v>328</v>
      </c>
      <c r="H137" s="106"/>
      <c r="I137" s="75"/>
      <c r="J137"/>
      <c r="K137"/>
    </row>
    <row r="138" spans="1:11" ht="185.25" customHeight="1">
      <c r="A138" s="16" t="s">
        <v>329</v>
      </c>
      <c r="B138" s="16" t="s">
        <v>330</v>
      </c>
      <c r="C138" s="16" t="s">
        <v>331</v>
      </c>
      <c r="D138" s="16" t="s">
        <v>332</v>
      </c>
      <c r="E138" s="74">
        <f>10/18</f>
        <v>0.55555555555555558</v>
      </c>
      <c r="F138" s="16" t="s">
        <v>333</v>
      </c>
      <c r="G138" s="147" t="s">
        <v>334</v>
      </c>
      <c r="H138"/>
      <c r="I138"/>
      <c r="J138"/>
      <c r="K138"/>
    </row>
    <row r="139" spans="1:11" ht="94.5">
      <c r="A139" s="16" t="s">
        <v>335</v>
      </c>
      <c r="B139" s="16" t="s">
        <v>336</v>
      </c>
      <c r="C139" s="16" t="s">
        <v>337</v>
      </c>
      <c r="D139" s="16" t="s">
        <v>338</v>
      </c>
      <c r="E139" s="74">
        <v>1</v>
      </c>
      <c r="F139" s="16" t="s">
        <v>339</v>
      </c>
      <c r="G139" s="21" t="s">
        <v>340</v>
      </c>
      <c r="H139"/>
      <c r="I139"/>
      <c r="J139"/>
      <c r="K139"/>
    </row>
    <row r="140" spans="1:11" ht="40.5" customHeight="1">
      <c r="A140" s="5"/>
      <c r="B140" s="5"/>
      <c r="C140" s="280"/>
      <c r="D140" s="281"/>
      <c r="E140" s="5"/>
      <c r="F140" s="280"/>
      <c r="G140" s="281"/>
      <c r="H140" s="1"/>
    </row>
    <row r="141" spans="1:11" ht="36" customHeight="1">
      <c r="A141" s="211" t="s">
        <v>59</v>
      </c>
      <c r="B141" s="282"/>
      <c r="C141" s="282"/>
      <c r="D141" s="282"/>
      <c r="E141" s="282"/>
      <c r="F141" s="282"/>
      <c r="G141" s="283"/>
      <c r="H141" s="1"/>
    </row>
    <row r="142" spans="1:11" ht="37.5" customHeight="1">
      <c r="A142" s="258" t="s">
        <v>519</v>
      </c>
      <c r="B142" s="259"/>
      <c r="C142" s="259"/>
      <c r="D142" s="259"/>
      <c r="E142" s="259"/>
      <c r="F142" s="259"/>
      <c r="G142" s="259"/>
    </row>
    <row r="143" spans="1:11" ht="48.75" customHeight="1">
      <c r="A143" s="14" t="s">
        <v>496</v>
      </c>
      <c r="B143" s="14" t="s">
        <v>497</v>
      </c>
      <c r="C143" s="14" t="s">
        <v>498</v>
      </c>
      <c r="D143" s="14" t="s">
        <v>499</v>
      </c>
      <c r="E143" s="14" t="s">
        <v>500</v>
      </c>
      <c r="F143" s="14" t="s">
        <v>501</v>
      </c>
      <c r="G143" s="14" t="s">
        <v>502</v>
      </c>
    </row>
    <row r="144" spans="1:11" ht="186" customHeight="1">
      <c r="A144" s="5">
        <v>429409</v>
      </c>
      <c r="B144" s="13" t="s">
        <v>344</v>
      </c>
      <c r="C144" s="9">
        <v>45348</v>
      </c>
      <c r="D144" s="10">
        <v>4800000000</v>
      </c>
      <c r="E144" s="5" t="s">
        <v>345</v>
      </c>
      <c r="F144" s="5" t="s">
        <v>343</v>
      </c>
      <c r="G144" s="33" t="s">
        <v>346</v>
      </c>
    </row>
    <row r="145" spans="1:7" ht="111" customHeight="1">
      <c r="A145" s="5">
        <v>434857</v>
      </c>
      <c r="B145" s="13" t="s">
        <v>347</v>
      </c>
      <c r="C145" s="9">
        <v>45351</v>
      </c>
      <c r="D145" s="10">
        <v>25000000</v>
      </c>
      <c r="E145" s="5" t="s">
        <v>348</v>
      </c>
      <c r="F145" s="5" t="s">
        <v>343</v>
      </c>
      <c r="G145" s="33" t="s">
        <v>349</v>
      </c>
    </row>
    <row r="146" spans="1:7" ht="111" customHeight="1">
      <c r="A146" s="5">
        <v>437997</v>
      </c>
      <c r="B146" s="13" t="s">
        <v>350</v>
      </c>
      <c r="C146" s="9">
        <v>45350</v>
      </c>
      <c r="D146" s="10">
        <v>25480000</v>
      </c>
      <c r="E146" s="5" t="s">
        <v>351</v>
      </c>
      <c r="F146" s="5" t="s">
        <v>343</v>
      </c>
      <c r="G146" s="33" t="s">
        <v>352</v>
      </c>
    </row>
    <row r="147" spans="1:7" ht="73.5" customHeight="1">
      <c r="A147" s="213">
        <v>438263</v>
      </c>
      <c r="B147" s="274" t="s">
        <v>353</v>
      </c>
      <c r="C147" s="9">
        <v>45366</v>
      </c>
      <c r="D147" s="10">
        <v>21500000</v>
      </c>
      <c r="E147" s="5" t="s">
        <v>354</v>
      </c>
      <c r="F147" s="213" t="s">
        <v>343</v>
      </c>
      <c r="G147" s="271" t="s">
        <v>355</v>
      </c>
    </row>
    <row r="148" spans="1:7" ht="40.5" customHeight="1">
      <c r="A148" s="214"/>
      <c r="B148" s="275"/>
      <c r="C148" s="9">
        <v>45366</v>
      </c>
      <c r="D148" s="10">
        <v>6465000</v>
      </c>
      <c r="E148" s="5" t="s">
        <v>356</v>
      </c>
      <c r="F148" s="214"/>
      <c r="G148" s="273"/>
    </row>
    <row r="149" spans="1:7" ht="40.5" customHeight="1">
      <c r="A149" s="57">
        <v>415212</v>
      </c>
      <c r="B149" s="57" t="s">
        <v>357</v>
      </c>
      <c r="C149" s="107">
        <v>29805</v>
      </c>
      <c r="D149" s="10">
        <v>8844523</v>
      </c>
      <c r="E149" s="5" t="s">
        <v>358</v>
      </c>
      <c r="F149" s="57" t="s">
        <v>359</v>
      </c>
      <c r="G149" s="271" t="s">
        <v>360</v>
      </c>
    </row>
    <row r="150" spans="1:7" ht="33" customHeight="1">
      <c r="A150" s="57">
        <v>415212</v>
      </c>
      <c r="B150" s="57" t="s">
        <v>357</v>
      </c>
      <c r="C150" s="107">
        <v>29746</v>
      </c>
      <c r="D150" s="10">
        <v>50176080</v>
      </c>
      <c r="E150" s="5" t="s">
        <v>358</v>
      </c>
      <c r="F150" s="57" t="s">
        <v>359</v>
      </c>
      <c r="G150" s="272"/>
    </row>
    <row r="151" spans="1:7" ht="34.5" customHeight="1">
      <c r="A151" s="57">
        <v>415212</v>
      </c>
      <c r="B151" s="57" t="s">
        <v>357</v>
      </c>
      <c r="C151" s="107">
        <v>29728</v>
      </c>
      <c r="D151" s="10">
        <v>22977000</v>
      </c>
      <c r="E151" s="5" t="s">
        <v>361</v>
      </c>
      <c r="F151" s="57" t="s">
        <v>359</v>
      </c>
      <c r="G151" s="272"/>
    </row>
    <row r="152" spans="1:7" ht="30" customHeight="1">
      <c r="A152" s="57">
        <v>415212</v>
      </c>
      <c r="B152" s="57" t="s">
        <v>357</v>
      </c>
      <c r="C152" s="107">
        <v>29594</v>
      </c>
      <c r="D152" s="10">
        <v>7867564</v>
      </c>
      <c r="E152" s="5" t="s">
        <v>362</v>
      </c>
      <c r="F152" s="57" t="s">
        <v>359</v>
      </c>
      <c r="G152" s="272"/>
    </row>
    <row r="153" spans="1:7" ht="35.25" customHeight="1">
      <c r="A153" s="57">
        <v>415212</v>
      </c>
      <c r="B153" s="57" t="s">
        <v>357</v>
      </c>
      <c r="C153" s="107">
        <v>23861</v>
      </c>
      <c r="D153" s="10">
        <v>4460067</v>
      </c>
      <c r="E153" s="5" t="s">
        <v>362</v>
      </c>
      <c r="F153" s="57" t="s">
        <v>359</v>
      </c>
      <c r="G153" s="272"/>
    </row>
    <row r="154" spans="1:7" ht="32.25" customHeight="1">
      <c r="A154" s="57">
        <v>415212</v>
      </c>
      <c r="B154" s="57" t="s">
        <v>357</v>
      </c>
      <c r="C154" s="107">
        <v>24019</v>
      </c>
      <c r="D154" s="10">
        <v>3413191</v>
      </c>
      <c r="E154" s="5" t="s">
        <v>362</v>
      </c>
      <c r="F154" s="57" t="s">
        <v>359</v>
      </c>
      <c r="G154" s="272"/>
    </row>
    <row r="155" spans="1:7" ht="27.75" customHeight="1">
      <c r="A155" s="57">
        <v>415212</v>
      </c>
      <c r="B155" s="57" t="s">
        <v>357</v>
      </c>
      <c r="C155" s="107">
        <v>24683</v>
      </c>
      <c r="D155" s="10">
        <v>3143616</v>
      </c>
      <c r="E155" s="5" t="s">
        <v>362</v>
      </c>
      <c r="F155" s="57" t="s">
        <v>359</v>
      </c>
      <c r="G155" s="272"/>
    </row>
    <row r="156" spans="1:7" ht="36.75" customHeight="1">
      <c r="A156" s="57">
        <v>415212</v>
      </c>
      <c r="B156" s="57" t="s">
        <v>357</v>
      </c>
      <c r="C156" s="107">
        <v>25100</v>
      </c>
      <c r="D156" s="10">
        <v>3145800</v>
      </c>
      <c r="E156" s="5" t="s">
        <v>363</v>
      </c>
      <c r="F156" s="57" t="s">
        <v>359</v>
      </c>
      <c r="G156" s="272"/>
    </row>
    <row r="157" spans="1:7" ht="39.75" customHeight="1">
      <c r="A157" s="57">
        <v>415212</v>
      </c>
      <c r="B157" s="57" t="s">
        <v>357</v>
      </c>
      <c r="C157" s="107">
        <v>26557</v>
      </c>
      <c r="D157" s="108">
        <v>75434067</v>
      </c>
      <c r="E157" s="34" t="s">
        <v>362</v>
      </c>
      <c r="F157" s="57" t="s">
        <v>359</v>
      </c>
      <c r="G157" s="272"/>
    </row>
    <row r="158" spans="1:7" ht="34.5" customHeight="1">
      <c r="A158" s="57">
        <v>415212</v>
      </c>
      <c r="B158" s="57" t="s">
        <v>357</v>
      </c>
      <c r="C158" s="107">
        <v>23743</v>
      </c>
      <c r="D158" s="108">
        <v>7997626</v>
      </c>
      <c r="E158" s="34" t="s">
        <v>362</v>
      </c>
      <c r="F158" s="57" t="s">
        <v>359</v>
      </c>
      <c r="G158" s="272"/>
    </row>
    <row r="159" spans="1:7" ht="39.75" customHeight="1">
      <c r="A159" s="57">
        <v>415212</v>
      </c>
      <c r="B159" s="57" t="s">
        <v>357</v>
      </c>
      <c r="C159" s="107">
        <v>24243</v>
      </c>
      <c r="D159" s="108">
        <v>4379269</v>
      </c>
      <c r="E159" s="34" t="s">
        <v>362</v>
      </c>
      <c r="F159" s="57" t="s">
        <v>359</v>
      </c>
      <c r="G159" s="272"/>
    </row>
    <row r="160" spans="1:7" ht="40.5" customHeight="1">
      <c r="A160" s="57">
        <v>415212</v>
      </c>
      <c r="B160" s="57" t="s">
        <v>357</v>
      </c>
      <c r="C160" s="107">
        <v>24836</v>
      </c>
      <c r="D160" s="108">
        <v>4020169</v>
      </c>
      <c r="E160" s="34" t="s">
        <v>362</v>
      </c>
      <c r="F160" s="57" t="s">
        <v>359</v>
      </c>
      <c r="G160" s="272"/>
    </row>
    <row r="161" spans="1:7" ht="6" hidden="1" customHeight="1">
      <c r="A161" s="57">
        <v>415212</v>
      </c>
      <c r="B161" s="57" t="s">
        <v>357</v>
      </c>
      <c r="C161" s="107">
        <v>25114</v>
      </c>
      <c r="D161" s="108">
        <v>7766416</v>
      </c>
      <c r="E161" s="34" t="s">
        <v>362</v>
      </c>
      <c r="F161" s="57" t="s">
        <v>359</v>
      </c>
      <c r="G161" s="272"/>
    </row>
    <row r="162" spans="1:7" ht="0.75" customHeight="1">
      <c r="A162" s="57">
        <v>415212</v>
      </c>
      <c r="B162" s="57" t="s">
        <v>357</v>
      </c>
      <c r="C162" s="107">
        <v>26318</v>
      </c>
      <c r="D162" s="108">
        <v>4626873</v>
      </c>
      <c r="E162" s="34" t="s">
        <v>362</v>
      </c>
      <c r="F162" s="57" t="s">
        <v>359</v>
      </c>
      <c r="G162" s="272"/>
    </row>
    <row r="163" spans="1:7" ht="36.75" customHeight="1">
      <c r="A163" s="57">
        <v>415212</v>
      </c>
      <c r="B163" s="57" t="s">
        <v>357</v>
      </c>
      <c r="C163" s="107">
        <v>27553</v>
      </c>
      <c r="D163" s="108">
        <v>4816210</v>
      </c>
      <c r="E163" s="34" t="s">
        <v>362</v>
      </c>
      <c r="F163" s="57" t="s">
        <v>359</v>
      </c>
      <c r="G163" s="272"/>
    </row>
    <row r="164" spans="1:7" ht="33" customHeight="1">
      <c r="A164" s="57">
        <v>415212</v>
      </c>
      <c r="B164" s="57" t="s">
        <v>357</v>
      </c>
      <c r="C164" s="107">
        <v>23773</v>
      </c>
      <c r="D164" s="108">
        <v>12529166</v>
      </c>
      <c r="E164" s="34" t="s">
        <v>362</v>
      </c>
      <c r="F164" s="57" t="s">
        <v>359</v>
      </c>
      <c r="G164" s="272"/>
    </row>
    <row r="165" spans="1:7" ht="31.5" customHeight="1">
      <c r="A165" s="57">
        <v>415212</v>
      </c>
      <c r="B165" s="57" t="s">
        <v>357</v>
      </c>
      <c r="C165" s="107">
        <v>24816</v>
      </c>
      <c r="D165" s="108">
        <v>4388785</v>
      </c>
      <c r="E165" s="34" t="s">
        <v>362</v>
      </c>
      <c r="F165" s="57" t="s">
        <v>359</v>
      </c>
      <c r="G165" s="272"/>
    </row>
    <row r="166" spans="1:7" ht="31.5" customHeight="1">
      <c r="A166" s="57">
        <v>415212</v>
      </c>
      <c r="B166" s="57" t="s">
        <v>357</v>
      </c>
      <c r="C166" s="107">
        <v>24763</v>
      </c>
      <c r="D166" s="108">
        <v>26000732</v>
      </c>
      <c r="E166" s="34" t="s">
        <v>362</v>
      </c>
      <c r="F166" s="57" t="s">
        <v>359</v>
      </c>
      <c r="G166" s="272"/>
    </row>
    <row r="167" spans="1:7" ht="33.75" customHeight="1">
      <c r="A167" s="57">
        <v>415212</v>
      </c>
      <c r="B167" s="57" t="s">
        <v>357</v>
      </c>
      <c r="C167" s="107">
        <v>24975</v>
      </c>
      <c r="D167" s="108">
        <v>18388333</v>
      </c>
      <c r="E167" s="34" t="s">
        <v>362</v>
      </c>
      <c r="F167" s="57" t="s">
        <v>359</v>
      </c>
      <c r="G167" s="273"/>
    </row>
    <row r="168" spans="1:7" ht="31.5" customHeight="1">
      <c r="A168" s="57">
        <v>383440</v>
      </c>
      <c r="B168" s="35" t="s">
        <v>364</v>
      </c>
      <c r="C168" s="107">
        <v>23735</v>
      </c>
      <c r="D168" s="108">
        <v>1980000</v>
      </c>
      <c r="E168" s="34" t="s">
        <v>365</v>
      </c>
      <c r="F168" s="57" t="s">
        <v>359</v>
      </c>
      <c r="G168" s="260" t="s">
        <v>366</v>
      </c>
    </row>
    <row r="169" spans="1:7" ht="52.5" customHeight="1">
      <c r="A169" s="57">
        <v>383440</v>
      </c>
      <c r="B169" s="35" t="s">
        <v>364</v>
      </c>
      <c r="C169" s="107">
        <v>26291</v>
      </c>
      <c r="D169" s="108">
        <v>1980000</v>
      </c>
      <c r="E169" s="34" t="s">
        <v>365</v>
      </c>
      <c r="F169" s="57" t="s">
        <v>359</v>
      </c>
      <c r="G169" s="270"/>
    </row>
    <row r="170" spans="1:7" ht="106.5" customHeight="1">
      <c r="A170" s="57">
        <v>370374</v>
      </c>
      <c r="B170" s="35" t="s">
        <v>367</v>
      </c>
      <c r="C170" s="107">
        <v>24953</v>
      </c>
      <c r="D170" s="108">
        <v>17400000</v>
      </c>
      <c r="E170" s="34" t="s">
        <v>368</v>
      </c>
      <c r="F170" s="57" t="s">
        <v>359</v>
      </c>
      <c r="G170" s="110" t="s">
        <v>369</v>
      </c>
    </row>
    <row r="171" spans="1:7" ht="32.25" customHeight="1">
      <c r="A171" s="57">
        <v>422114</v>
      </c>
      <c r="B171" s="35" t="s">
        <v>370</v>
      </c>
      <c r="C171" s="107">
        <v>25625</v>
      </c>
      <c r="D171" s="108">
        <v>234000</v>
      </c>
      <c r="E171" s="34" t="s">
        <v>371</v>
      </c>
      <c r="F171" s="57" t="s">
        <v>359</v>
      </c>
      <c r="G171" s="260" t="s">
        <v>372</v>
      </c>
    </row>
    <row r="172" spans="1:7" ht="42" customHeight="1">
      <c r="A172" s="57">
        <v>422114</v>
      </c>
      <c r="B172" s="35" t="s">
        <v>370</v>
      </c>
      <c r="C172" s="107">
        <v>25625</v>
      </c>
      <c r="D172" s="108">
        <v>924000</v>
      </c>
      <c r="E172" s="34" t="s">
        <v>373</v>
      </c>
      <c r="F172" s="57" t="s">
        <v>359</v>
      </c>
      <c r="G172" s="261"/>
    </row>
    <row r="173" spans="1:7" ht="39.75" customHeight="1">
      <c r="A173" s="57">
        <v>422114</v>
      </c>
      <c r="B173" s="35" t="s">
        <v>370</v>
      </c>
      <c r="C173" s="107">
        <v>25625</v>
      </c>
      <c r="D173" s="108">
        <v>1893600</v>
      </c>
      <c r="E173" s="34" t="s">
        <v>374</v>
      </c>
      <c r="F173" s="57" t="s">
        <v>359</v>
      </c>
      <c r="G173" s="261"/>
    </row>
    <row r="174" spans="1:7" ht="35.25" customHeight="1">
      <c r="A174" s="57">
        <v>422114</v>
      </c>
      <c r="B174" s="35" t="s">
        <v>370</v>
      </c>
      <c r="C174" s="107">
        <v>25625</v>
      </c>
      <c r="D174" s="108">
        <v>588000</v>
      </c>
      <c r="E174" s="34" t="s">
        <v>375</v>
      </c>
      <c r="F174" s="57" t="s">
        <v>359</v>
      </c>
      <c r="G174" s="261"/>
    </row>
    <row r="175" spans="1:7" ht="94.5">
      <c r="A175" s="57">
        <v>382392</v>
      </c>
      <c r="B175" s="35" t="s">
        <v>370</v>
      </c>
      <c r="C175" s="107">
        <v>26052</v>
      </c>
      <c r="D175" s="108">
        <v>6750000</v>
      </c>
      <c r="E175" s="34" t="s">
        <v>376</v>
      </c>
      <c r="F175" s="57" t="s">
        <v>359</v>
      </c>
      <c r="G175" s="111" t="s">
        <v>377</v>
      </c>
    </row>
    <row r="176" spans="1:7" ht="94.5">
      <c r="A176" s="35">
        <v>400008</v>
      </c>
      <c r="B176" s="35" t="s">
        <v>378</v>
      </c>
      <c r="C176" s="107">
        <v>27289</v>
      </c>
      <c r="D176" s="108">
        <v>5010000</v>
      </c>
      <c r="E176" s="34" t="s">
        <v>379</v>
      </c>
      <c r="F176" s="57" t="s">
        <v>359</v>
      </c>
      <c r="G176" s="110" t="s">
        <v>380</v>
      </c>
    </row>
    <row r="177" spans="1:7" ht="43.5" customHeight="1">
      <c r="A177" s="35">
        <v>419665</v>
      </c>
      <c r="B177" s="35" t="s">
        <v>381</v>
      </c>
      <c r="C177" s="107">
        <v>28126</v>
      </c>
      <c r="D177" s="108">
        <v>3175000</v>
      </c>
      <c r="E177" s="34" t="s">
        <v>382</v>
      </c>
      <c r="F177" s="57" t="s">
        <v>359</v>
      </c>
      <c r="G177" s="110" t="s">
        <v>383</v>
      </c>
    </row>
    <row r="178" spans="1:7" ht="39" customHeight="1">
      <c r="A178" s="35">
        <v>422116</v>
      </c>
      <c r="B178" s="35" t="s">
        <v>381</v>
      </c>
      <c r="C178" s="107">
        <v>28127</v>
      </c>
      <c r="D178" s="108">
        <v>8657000</v>
      </c>
      <c r="E178" s="34" t="s">
        <v>371</v>
      </c>
      <c r="F178" s="57" t="s">
        <v>359</v>
      </c>
      <c r="G178" s="260" t="s">
        <v>384</v>
      </c>
    </row>
    <row r="179" spans="1:7" ht="37.5" customHeight="1">
      <c r="A179" s="35">
        <v>422116</v>
      </c>
      <c r="B179" s="35" t="s">
        <v>381</v>
      </c>
      <c r="C179" s="107">
        <v>28127</v>
      </c>
      <c r="D179" s="108">
        <v>3100000</v>
      </c>
      <c r="E179" s="34" t="s">
        <v>354</v>
      </c>
      <c r="F179" s="57" t="s">
        <v>359</v>
      </c>
      <c r="G179" s="269"/>
    </row>
    <row r="180" spans="1:7" ht="36" customHeight="1">
      <c r="A180" s="35">
        <v>422116</v>
      </c>
      <c r="B180" s="35" t="s">
        <v>381</v>
      </c>
      <c r="C180" s="107">
        <v>28127</v>
      </c>
      <c r="D180" s="108">
        <v>2017920</v>
      </c>
      <c r="E180" s="34" t="s">
        <v>385</v>
      </c>
      <c r="F180" s="57" t="s">
        <v>359</v>
      </c>
      <c r="G180" s="269"/>
    </row>
    <row r="181" spans="1:7" ht="42" customHeight="1">
      <c r="A181" s="35">
        <v>422116</v>
      </c>
      <c r="B181" s="35" t="s">
        <v>381</v>
      </c>
      <c r="C181" s="107">
        <v>28127</v>
      </c>
      <c r="D181" s="108">
        <v>714600</v>
      </c>
      <c r="E181" s="34" t="s">
        <v>386</v>
      </c>
      <c r="F181" s="57" t="s">
        <v>359</v>
      </c>
      <c r="G181" s="269"/>
    </row>
    <row r="182" spans="1:7" ht="47.25">
      <c r="A182" s="35">
        <v>422116</v>
      </c>
      <c r="B182" s="35" t="s">
        <v>381</v>
      </c>
      <c r="C182" s="107">
        <v>28127</v>
      </c>
      <c r="D182" s="108">
        <v>1500000</v>
      </c>
      <c r="E182" s="34" t="s">
        <v>387</v>
      </c>
      <c r="F182" s="57" t="s">
        <v>359</v>
      </c>
      <c r="G182" s="269"/>
    </row>
    <row r="183" spans="1:7" ht="36.75" customHeight="1">
      <c r="A183" s="35">
        <v>422116</v>
      </c>
      <c r="B183" s="35" t="s">
        <v>381</v>
      </c>
      <c r="C183" s="107">
        <v>28127</v>
      </c>
      <c r="D183" s="108">
        <v>1370000</v>
      </c>
      <c r="E183" s="34" t="s">
        <v>388</v>
      </c>
      <c r="F183" s="57" t="s">
        <v>359</v>
      </c>
      <c r="G183" s="270"/>
    </row>
    <row r="184" spans="1:7" ht="78.75">
      <c r="A184" s="35">
        <v>441726</v>
      </c>
      <c r="B184" s="35" t="s">
        <v>389</v>
      </c>
      <c r="C184" s="35" t="s">
        <v>390</v>
      </c>
      <c r="D184" s="108">
        <v>9535625</v>
      </c>
      <c r="E184" s="34" t="s">
        <v>391</v>
      </c>
      <c r="F184" s="5" t="s">
        <v>343</v>
      </c>
      <c r="G184" s="110" t="s">
        <v>392</v>
      </c>
    </row>
    <row r="185" spans="1:7" ht="112.5" customHeight="1">
      <c r="A185" s="35">
        <v>444927</v>
      </c>
      <c r="B185" s="35" t="s">
        <v>393</v>
      </c>
      <c r="C185" s="35" t="s">
        <v>394</v>
      </c>
      <c r="D185" s="108">
        <v>28001500</v>
      </c>
      <c r="E185" s="34" t="s">
        <v>395</v>
      </c>
      <c r="F185" s="5" t="s">
        <v>343</v>
      </c>
      <c r="G185" s="110" t="s">
        <v>396</v>
      </c>
    </row>
    <row r="186" spans="1:7" ht="78.75">
      <c r="A186" s="35">
        <v>444873</v>
      </c>
      <c r="B186" s="35" t="s">
        <v>397</v>
      </c>
      <c r="C186" s="35" t="s">
        <v>398</v>
      </c>
      <c r="D186" s="108">
        <v>268300000</v>
      </c>
      <c r="E186" s="34" t="s">
        <v>399</v>
      </c>
      <c r="F186" s="5" t="s">
        <v>343</v>
      </c>
      <c r="G186" s="110" t="s">
        <v>400</v>
      </c>
    </row>
    <row r="187" spans="1:7" ht="180.75" customHeight="1">
      <c r="A187" s="35">
        <v>444925</v>
      </c>
      <c r="B187" s="35" t="s">
        <v>401</v>
      </c>
      <c r="C187" s="35" t="s">
        <v>402</v>
      </c>
      <c r="D187" s="108">
        <v>82055000</v>
      </c>
      <c r="E187" s="34" t="s">
        <v>403</v>
      </c>
      <c r="F187" s="5" t="s">
        <v>343</v>
      </c>
      <c r="G187" s="110" t="s">
        <v>404</v>
      </c>
    </row>
    <row r="188" spans="1:7" ht="78.75">
      <c r="A188" s="35">
        <v>444877</v>
      </c>
      <c r="B188" s="35" t="s">
        <v>405</v>
      </c>
      <c r="C188" s="109">
        <v>45496</v>
      </c>
      <c r="D188" s="108">
        <v>92031048</v>
      </c>
      <c r="E188" s="34" t="s">
        <v>406</v>
      </c>
      <c r="F188" s="5" t="s">
        <v>343</v>
      </c>
      <c r="G188" s="110" t="s">
        <v>407</v>
      </c>
    </row>
    <row r="189" spans="1:7" ht="39.75" customHeight="1">
      <c r="A189" s="216">
        <v>444885</v>
      </c>
      <c r="B189" s="213" t="s">
        <v>408</v>
      </c>
      <c r="C189" s="35" t="s">
        <v>409</v>
      </c>
      <c r="D189" s="108">
        <v>3220000</v>
      </c>
      <c r="E189" s="34" t="s">
        <v>410</v>
      </c>
      <c r="F189" s="213" t="s">
        <v>343</v>
      </c>
      <c r="G189" s="260" t="s">
        <v>411</v>
      </c>
    </row>
    <row r="190" spans="1:7" ht="36.75" customHeight="1">
      <c r="A190" s="218"/>
      <c r="B190" s="214"/>
      <c r="C190" s="35" t="s">
        <v>409</v>
      </c>
      <c r="D190" s="108">
        <v>17910000</v>
      </c>
      <c r="E190" s="34" t="s">
        <v>412</v>
      </c>
      <c r="F190" s="214"/>
      <c r="G190" s="270"/>
    </row>
    <row r="191" spans="1:7" ht="94.5" customHeight="1">
      <c r="A191" s="5">
        <v>444858</v>
      </c>
      <c r="B191" s="5" t="s">
        <v>413</v>
      </c>
      <c r="C191" s="5" t="s">
        <v>414</v>
      </c>
      <c r="D191" s="10">
        <v>600000000</v>
      </c>
      <c r="E191" s="5" t="s">
        <v>415</v>
      </c>
      <c r="F191" s="5" t="s">
        <v>343</v>
      </c>
      <c r="G191" s="112" t="s">
        <v>416</v>
      </c>
    </row>
    <row r="192" spans="1:7" ht="78.75">
      <c r="A192" s="5">
        <v>441003</v>
      </c>
      <c r="B192" s="5" t="s">
        <v>417</v>
      </c>
      <c r="C192" s="5" t="s">
        <v>418</v>
      </c>
      <c r="D192" s="10">
        <v>39990000</v>
      </c>
      <c r="E192" s="5" t="s">
        <v>419</v>
      </c>
      <c r="F192" s="5" t="s">
        <v>343</v>
      </c>
      <c r="G192" s="112" t="s">
        <v>420</v>
      </c>
    </row>
    <row r="193" spans="1:7" ht="78.75">
      <c r="A193" s="5">
        <v>444880</v>
      </c>
      <c r="B193" s="5" t="s">
        <v>421</v>
      </c>
      <c r="C193" s="9">
        <v>45533</v>
      </c>
      <c r="D193" s="10">
        <v>800000000</v>
      </c>
      <c r="E193" s="5" t="s">
        <v>422</v>
      </c>
      <c r="F193" s="5" t="s">
        <v>343</v>
      </c>
      <c r="G193" s="112" t="s">
        <v>423</v>
      </c>
    </row>
    <row r="194" spans="1:7" ht="104.25" customHeight="1">
      <c r="A194" s="5">
        <v>444864</v>
      </c>
      <c r="B194" s="5" t="s">
        <v>424</v>
      </c>
      <c r="C194" s="9">
        <v>45540</v>
      </c>
      <c r="D194" s="10">
        <v>200000000</v>
      </c>
      <c r="E194" s="5" t="s">
        <v>425</v>
      </c>
      <c r="F194" s="5" t="s">
        <v>343</v>
      </c>
      <c r="G194" s="112" t="s">
        <v>426</v>
      </c>
    </row>
    <row r="195" spans="1:7" ht="97.5" customHeight="1">
      <c r="A195" s="5">
        <v>441734</v>
      </c>
      <c r="B195" s="5" t="s">
        <v>427</v>
      </c>
      <c r="C195" s="5" t="s">
        <v>428</v>
      </c>
      <c r="D195" s="10">
        <v>300000000</v>
      </c>
      <c r="E195" s="5" t="s">
        <v>429</v>
      </c>
      <c r="F195" s="5" t="s">
        <v>343</v>
      </c>
      <c r="G195" s="112" t="s">
        <v>430</v>
      </c>
    </row>
    <row r="196" spans="1:7" ht="80.25" customHeight="1">
      <c r="A196" s="5">
        <v>444931</v>
      </c>
      <c r="B196" s="5" t="s">
        <v>431</v>
      </c>
      <c r="C196" s="5" t="s">
        <v>432</v>
      </c>
      <c r="D196" s="10">
        <v>87775600</v>
      </c>
      <c r="E196" s="5" t="s">
        <v>433</v>
      </c>
      <c r="F196" s="5" t="s">
        <v>343</v>
      </c>
      <c r="G196" s="112" t="s">
        <v>434</v>
      </c>
    </row>
    <row r="197" spans="1:7" ht="95.25" customHeight="1">
      <c r="A197" s="5">
        <v>444863</v>
      </c>
      <c r="B197" s="5" t="s">
        <v>435</v>
      </c>
      <c r="C197" s="9">
        <v>45553</v>
      </c>
      <c r="D197" s="10">
        <v>100000000</v>
      </c>
      <c r="E197" s="5" t="s">
        <v>436</v>
      </c>
      <c r="F197" s="5" t="s">
        <v>343</v>
      </c>
      <c r="G197" s="112" t="s">
        <v>437</v>
      </c>
    </row>
    <row r="198" spans="1:7" ht="78.75">
      <c r="A198" s="5">
        <v>444614</v>
      </c>
      <c r="B198" s="5" t="s">
        <v>438</v>
      </c>
      <c r="C198" s="5" t="s">
        <v>439</v>
      </c>
      <c r="D198" s="10">
        <v>5040000</v>
      </c>
      <c r="E198" s="5" t="s">
        <v>440</v>
      </c>
      <c r="F198" s="5" t="s">
        <v>343</v>
      </c>
      <c r="G198" s="112" t="s">
        <v>441</v>
      </c>
    </row>
    <row r="199" spans="1:7" ht="78.75">
      <c r="A199" s="5">
        <v>451757</v>
      </c>
      <c r="B199" s="5" t="s">
        <v>442</v>
      </c>
      <c r="C199" s="5" t="s">
        <v>443</v>
      </c>
      <c r="D199" s="10">
        <v>500000000</v>
      </c>
      <c r="E199" s="5" t="s">
        <v>444</v>
      </c>
      <c r="F199" s="5" t="s">
        <v>343</v>
      </c>
      <c r="G199" s="112" t="s">
        <v>445</v>
      </c>
    </row>
    <row r="200" spans="1:7" ht="78.75">
      <c r="A200" s="5">
        <v>451996</v>
      </c>
      <c r="B200" s="5" t="s">
        <v>446</v>
      </c>
      <c r="C200" s="5" t="s">
        <v>447</v>
      </c>
      <c r="D200" s="10">
        <v>75600000</v>
      </c>
      <c r="E200" s="5" t="s">
        <v>448</v>
      </c>
      <c r="F200" s="5" t="s">
        <v>343</v>
      </c>
      <c r="G200" s="112" t="s">
        <v>449</v>
      </c>
    </row>
    <row r="201" spans="1:7" ht="31.5">
      <c r="A201" s="213">
        <v>453083</v>
      </c>
      <c r="B201" s="213" t="s">
        <v>450</v>
      </c>
      <c r="C201" s="213" t="s">
        <v>447</v>
      </c>
      <c r="D201" s="10">
        <v>6960100</v>
      </c>
      <c r="E201" s="5" t="s">
        <v>451</v>
      </c>
      <c r="F201" s="213" t="s">
        <v>343</v>
      </c>
      <c r="G201" s="260" t="s">
        <v>452</v>
      </c>
    </row>
    <row r="202" spans="1:7" ht="60" customHeight="1">
      <c r="A202" s="214"/>
      <c r="B202" s="214"/>
      <c r="C202" s="214"/>
      <c r="D202" s="10">
        <v>11712400</v>
      </c>
      <c r="E202" s="5" t="s">
        <v>453</v>
      </c>
      <c r="F202" s="214"/>
      <c r="G202" s="262"/>
    </row>
    <row r="203" spans="1:7" ht="152.25" customHeight="1">
      <c r="A203" s="5">
        <v>452991</v>
      </c>
      <c r="B203" s="5" t="s">
        <v>454</v>
      </c>
      <c r="C203" s="5" t="s">
        <v>447</v>
      </c>
      <c r="D203" s="10">
        <v>79373000</v>
      </c>
      <c r="E203" s="5" t="s">
        <v>455</v>
      </c>
      <c r="F203" s="5" t="s">
        <v>343</v>
      </c>
      <c r="G203" s="112" t="s">
        <v>456</v>
      </c>
    </row>
    <row r="204" spans="1:7" ht="63">
      <c r="A204" s="5">
        <v>452869</v>
      </c>
      <c r="B204" s="5" t="s">
        <v>457</v>
      </c>
      <c r="C204" s="5" t="s">
        <v>447</v>
      </c>
      <c r="D204" s="10">
        <v>5073000</v>
      </c>
      <c r="E204" s="5" t="s">
        <v>458</v>
      </c>
      <c r="F204" s="5" t="s">
        <v>459</v>
      </c>
      <c r="G204" s="112" t="s">
        <v>460</v>
      </c>
    </row>
    <row r="205" spans="1:7" ht="138.75" customHeight="1">
      <c r="A205" s="5">
        <v>452452</v>
      </c>
      <c r="B205" s="5" t="s">
        <v>461</v>
      </c>
      <c r="C205" s="5" t="s">
        <v>447</v>
      </c>
      <c r="D205" s="10">
        <v>450000000</v>
      </c>
      <c r="E205" s="5" t="s">
        <v>462</v>
      </c>
      <c r="F205" s="5" t="s">
        <v>459</v>
      </c>
      <c r="G205" s="112" t="s">
        <v>463</v>
      </c>
    </row>
    <row r="206" spans="1:7" ht="91.5" customHeight="1">
      <c r="A206" s="5">
        <v>452870</v>
      </c>
      <c r="B206" s="5" t="s">
        <v>464</v>
      </c>
      <c r="C206" s="5" t="s">
        <v>447</v>
      </c>
      <c r="D206" s="10">
        <v>33890000</v>
      </c>
      <c r="E206" s="5" t="s">
        <v>465</v>
      </c>
      <c r="F206" s="5" t="s">
        <v>459</v>
      </c>
      <c r="G206" s="112" t="s">
        <v>466</v>
      </c>
    </row>
    <row r="207" spans="1:7" ht="118.5" customHeight="1">
      <c r="A207" s="5">
        <v>453105</v>
      </c>
      <c r="B207" s="5" t="s">
        <v>467</v>
      </c>
      <c r="C207" s="5" t="s">
        <v>447</v>
      </c>
      <c r="D207" s="10">
        <v>168000000</v>
      </c>
      <c r="E207" s="5" t="s">
        <v>468</v>
      </c>
      <c r="F207" s="5" t="s">
        <v>459</v>
      </c>
      <c r="G207" s="112" t="s">
        <v>469</v>
      </c>
    </row>
    <row r="208" spans="1:7" ht="47.25" customHeight="1">
      <c r="A208" s="57">
        <v>383440</v>
      </c>
      <c r="B208" s="57" t="s">
        <v>470</v>
      </c>
      <c r="C208" s="5">
        <v>29489</v>
      </c>
      <c r="D208" s="10">
        <v>2000000</v>
      </c>
      <c r="E208" s="34" t="s">
        <v>365</v>
      </c>
      <c r="F208" s="57" t="s">
        <v>359</v>
      </c>
      <c r="G208" s="112" t="s">
        <v>366</v>
      </c>
    </row>
    <row r="209" spans="1:8" ht="30" customHeight="1">
      <c r="A209" s="57">
        <v>415212</v>
      </c>
      <c r="B209" s="57" t="s">
        <v>471</v>
      </c>
      <c r="C209" s="5">
        <v>29726</v>
      </c>
      <c r="D209" s="10">
        <v>4034000</v>
      </c>
      <c r="E209" s="34" t="s">
        <v>472</v>
      </c>
      <c r="F209" s="57" t="s">
        <v>359</v>
      </c>
      <c r="G209" s="260" t="s">
        <v>360</v>
      </c>
      <c r="H209" s="1"/>
    </row>
    <row r="210" spans="1:8" ht="31.5">
      <c r="A210" s="57">
        <v>415212</v>
      </c>
      <c r="B210" s="57" t="s">
        <v>471</v>
      </c>
      <c r="C210" s="5">
        <v>29728</v>
      </c>
      <c r="D210" s="10">
        <v>3953000</v>
      </c>
      <c r="E210" s="34" t="s">
        <v>472</v>
      </c>
      <c r="F210" s="57" t="s">
        <v>359</v>
      </c>
      <c r="G210" s="261"/>
      <c r="H210" s="1"/>
    </row>
    <row r="211" spans="1:8" ht="31.5">
      <c r="A211" s="57">
        <v>415212</v>
      </c>
      <c r="B211" s="57" t="s">
        <v>471</v>
      </c>
      <c r="C211" s="5">
        <v>29853</v>
      </c>
      <c r="D211" s="10">
        <v>3452000</v>
      </c>
      <c r="E211" s="34" t="s">
        <v>473</v>
      </c>
      <c r="F211" s="57" t="s">
        <v>359</v>
      </c>
      <c r="G211" s="261"/>
      <c r="H211" s="1"/>
    </row>
    <row r="212" spans="1:8" ht="31.5">
      <c r="A212" s="57">
        <v>415212</v>
      </c>
      <c r="B212" s="57" t="s">
        <v>471</v>
      </c>
      <c r="C212" s="5">
        <v>29858</v>
      </c>
      <c r="D212" s="10">
        <v>17572000</v>
      </c>
      <c r="E212" s="34" t="s">
        <v>473</v>
      </c>
      <c r="F212" s="57" t="s">
        <v>359</v>
      </c>
      <c r="G212" s="261"/>
      <c r="H212" s="1"/>
    </row>
    <row r="213" spans="1:8" ht="31.5">
      <c r="A213" s="57">
        <v>415212</v>
      </c>
      <c r="B213" s="57" t="s">
        <v>471</v>
      </c>
      <c r="C213" s="5">
        <v>30244</v>
      </c>
      <c r="D213" s="10">
        <v>10039000</v>
      </c>
      <c r="E213" s="34" t="s">
        <v>472</v>
      </c>
      <c r="F213" s="57" t="s">
        <v>359</v>
      </c>
      <c r="G213" s="261"/>
      <c r="H213" s="1"/>
    </row>
    <row r="214" spans="1:8" ht="31.5">
      <c r="A214" s="57">
        <v>415212</v>
      </c>
      <c r="B214" s="57" t="s">
        <v>471</v>
      </c>
      <c r="C214" s="5">
        <v>30245</v>
      </c>
      <c r="D214" s="10">
        <v>10039000</v>
      </c>
      <c r="E214" s="34" t="s">
        <v>472</v>
      </c>
      <c r="F214" s="57" t="s">
        <v>359</v>
      </c>
      <c r="G214" s="261"/>
      <c r="H214" s="1"/>
    </row>
    <row r="215" spans="1:8" ht="31.5">
      <c r="A215" s="57">
        <v>415212</v>
      </c>
      <c r="B215" s="57" t="s">
        <v>471</v>
      </c>
      <c r="C215" s="5">
        <v>30294</v>
      </c>
      <c r="D215" s="10">
        <v>3877900</v>
      </c>
      <c r="E215" s="34" t="s">
        <v>473</v>
      </c>
      <c r="F215" s="57" t="s">
        <v>359</v>
      </c>
      <c r="G215" s="262"/>
      <c r="H215" s="1"/>
    </row>
    <row r="216" spans="1:8" ht="47.25">
      <c r="A216" s="57">
        <v>412997</v>
      </c>
      <c r="B216" s="57" t="s">
        <v>474</v>
      </c>
      <c r="C216" s="5">
        <v>30306</v>
      </c>
      <c r="D216" s="10">
        <v>8699470</v>
      </c>
      <c r="E216" s="34" t="s">
        <v>475</v>
      </c>
      <c r="F216" s="57" t="s">
        <v>359</v>
      </c>
      <c r="G216" s="260" t="s">
        <v>476</v>
      </c>
      <c r="H216" s="1"/>
    </row>
    <row r="217" spans="1:8" ht="47.25">
      <c r="A217" s="57">
        <v>412997</v>
      </c>
      <c r="B217" s="57" t="s">
        <v>474</v>
      </c>
      <c r="C217" s="5">
        <v>30306</v>
      </c>
      <c r="D217" s="10">
        <v>2559960</v>
      </c>
      <c r="E217" s="34" t="s">
        <v>477</v>
      </c>
      <c r="F217" s="57" t="s">
        <v>359</v>
      </c>
      <c r="G217" s="262"/>
      <c r="H217" s="1"/>
    </row>
    <row r="218" spans="1:8" ht="31.5">
      <c r="A218" s="57">
        <v>415212</v>
      </c>
      <c r="B218" s="57" t="s">
        <v>471</v>
      </c>
      <c r="C218" s="57">
        <v>30559</v>
      </c>
      <c r="D218" s="10">
        <v>4832000</v>
      </c>
      <c r="E218" s="34" t="s">
        <v>472</v>
      </c>
      <c r="F218" s="57" t="s">
        <v>359</v>
      </c>
      <c r="G218" s="260" t="s">
        <v>360</v>
      </c>
      <c r="H218" s="1"/>
    </row>
    <row r="219" spans="1:8" ht="31.5">
      <c r="A219" s="57">
        <v>415212</v>
      </c>
      <c r="B219" s="57" t="s">
        <v>471</v>
      </c>
      <c r="C219" s="57">
        <v>30696</v>
      </c>
      <c r="D219" s="10">
        <v>3150000</v>
      </c>
      <c r="E219" s="34" t="s">
        <v>478</v>
      </c>
      <c r="F219" s="57" t="s">
        <v>359</v>
      </c>
      <c r="G219" s="261"/>
      <c r="H219" s="1"/>
    </row>
    <row r="220" spans="1:8" ht="31.5">
      <c r="A220" s="57">
        <v>415212</v>
      </c>
      <c r="B220" s="57" t="s">
        <v>471</v>
      </c>
      <c r="C220" s="57">
        <v>31330</v>
      </c>
      <c r="D220" s="10">
        <v>5743000</v>
      </c>
      <c r="E220" s="34" t="s">
        <v>478</v>
      </c>
      <c r="F220" s="57" t="s">
        <v>359</v>
      </c>
      <c r="G220" s="261"/>
      <c r="H220" s="1"/>
    </row>
    <row r="221" spans="1:8" ht="31.5">
      <c r="A221" s="57">
        <v>415212</v>
      </c>
      <c r="B221" s="57" t="s">
        <v>471</v>
      </c>
      <c r="C221" s="57">
        <v>31332</v>
      </c>
      <c r="D221" s="10">
        <v>3925000</v>
      </c>
      <c r="E221" s="34" t="s">
        <v>478</v>
      </c>
      <c r="F221" s="57" t="s">
        <v>359</v>
      </c>
      <c r="G221" s="261"/>
      <c r="H221" s="1"/>
    </row>
    <row r="222" spans="1:8" ht="31.5">
      <c r="A222" s="57">
        <v>415212</v>
      </c>
      <c r="B222" s="57" t="s">
        <v>471</v>
      </c>
      <c r="C222" s="57">
        <v>31514</v>
      </c>
      <c r="D222" s="10">
        <v>17016300</v>
      </c>
      <c r="E222" s="34" t="s">
        <v>361</v>
      </c>
      <c r="F222" s="57" t="s">
        <v>359</v>
      </c>
      <c r="G222" s="261"/>
      <c r="H222" s="1"/>
    </row>
    <row r="223" spans="1:8" ht="31.5">
      <c r="A223" s="57">
        <v>415212</v>
      </c>
      <c r="B223" s="57" t="s">
        <v>471</v>
      </c>
      <c r="C223" s="57">
        <v>31652</v>
      </c>
      <c r="D223" s="10">
        <v>5020000</v>
      </c>
      <c r="E223" s="34" t="s">
        <v>472</v>
      </c>
      <c r="F223" s="57" t="s">
        <v>359</v>
      </c>
      <c r="G223" s="261"/>
      <c r="H223" s="1"/>
    </row>
    <row r="224" spans="1:8" ht="31.5">
      <c r="A224" s="57">
        <v>415212</v>
      </c>
      <c r="B224" s="57" t="s">
        <v>471</v>
      </c>
      <c r="C224" s="57">
        <v>31825</v>
      </c>
      <c r="D224" s="10">
        <v>22955000</v>
      </c>
      <c r="E224" s="34" t="s">
        <v>472</v>
      </c>
      <c r="F224" s="57" t="s">
        <v>359</v>
      </c>
      <c r="G224" s="262"/>
      <c r="H224" s="1"/>
    </row>
    <row r="225" spans="1:8" ht="94.5">
      <c r="A225" s="57">
        <v>400008</v>
      </c>
      <c r="B225" s="57" t="s">
        <v>479</v>
      </c>
      <c r="C225" s="57">
        <v>32293</v>
      </c>
      <c r="D225" s="10">
        <v>4350000</v>
      </c>
      <c r="E225" s="34" t="s">
        <v>379</v>
      </c>
      <c r="F225" s="57" t="s">
        <v>359</v>
      </c>
      <c r="G225" s="112" t="s">
        <v>380</v>
      </c>
      <c r="H225" s="1"/>
    </row>
    <row r="226" spans="1:8" ht="94.5">
      <c r="A226" s="57">
        <v>450078</v>
      </c>
      <c r="B226" s="57" t="s">
        <v>480</v>
      </c>
      <c r="C226" s="57">
        <v>32294</v>
      </c>
      <c r="D226" s="10">
        <v>4190000</v>
      </c>
      <c r="E226" s="34" t="s">
        <v>481</v>
      </c>
      <c r="F226" s="57" t="s">
        <v>359</v>
      </c>
      <c r="G226" s="112" t="s">
        <v>482</v>
      </c>
      <c r="H226" s="1"/>
    </row>
    <row r="227" spans="1:8" ht="94.5">
      <c r="A227" s="57">
        <v>370374</v>
      </c>
      <c r="B227" s="57" t="s">
        <v>483</v>
      </c>
      <c r="C227" s="57">
        <v>32296</v>
      </c>
      <c r="D227" s="10">
        <v>24381700</v>
      </c>
      <c r="E227" s="34" t="s">
        <v>484</v>
      </c>
      <c r="F227" s="57" t="s">
        <v>359</v>
      </c>
      <c r="G227" s="112" t="s">
        <v>369</v>
      </c>
      <c r="H227" s="1"/>
    </row>
    <row r="228" spans="1:8" ht="94.5">
      <c r="A228" s="57">
        <v>419665</v>
      </c>
      <c r="B228" s="57" t="s">
        <v>485</v>
      </c>
      <c r="C228" s="57">
        <v>32299</v>
      </c>
      <c r="D228" s="10">
        <v>3400000</v>
      </c>
      <c r="E228" s="34" t="s">
        <v>486</v>
      </c>
      <c r="F228" s="57" t="s">
        <v>359</v>
      </c>
      <c r="G228" s="112" t="s">
        <v>383</v>
      </c>
      <c r="H228" s="1"/>
    </row>
    <row r="229" spans="1:8" ht="47.25" customHeight="1">
      <c r="A229" s="57">
        <v>422116</v>
      </c>
      <c r="B229" s="57" t="s">
        <v>487</v>
      </c>
      <c r="C229" s="57">
        <v>32300</v>
      </c>
      <c r="D229" s="10">
        <v>1450000</v>
      </c>
      <c r="E229" s="34" t="s">
        <v>386</v>
      </c>
      <c r="F229" s="57" t="s">
        <v>359</v>
      </c>
      <c r="G229" s="260" t="s">
        <v>384</v>
      </c>
      <c r="H229" s="1"/>
    </row>
    <row r="230" spans="1:8" ht="42.75" customHeight="1">
      <c r="A230" s="57">
        <v>422116</v>
      </c>
      <c r="B230" s="57" t="s">
        <v>487</v>
      </c>
      <c r="C230" s="57">
        <v>32300</v>
      </c>
      <c r="D230" s="10">
        <v>1040000</v>
      </c>
      <c r="E230" s="34" t="s">
        <v>488</v>
      </c>
      <c r="F230" s="57" t="s">
        <v>359</v>
      </c>
      <c r="G230" s="261"/>
      <c r="H230" s="1"/>
    </row>
    <row r="231" spans="1:8" ht="44.25" customHeight="1">
      <c r="A231" s="57">
        <v>422116</v>
      </c>
      <c r="B231" s="57" t="s">
        <v>487</v>
      </c>
      <c r="C231" s="57">
        <v>32300</v>
      </c>
      <c r="D231" s="10">
        <v>2382500</v>
      </c>
      <c r="E231" s="34" t="s">
        <v>489</v>
      </c>
      <c r="F231" s="57" t="s">
        <v>359</v>
      </c>
      <c r="G231" s="261"/>
      <c r="H231" s="1"/>
    </row>
    <row r="232" spans="1:8" ht="43.5" customHeight="1">
      <c r="A232" s="57">
        <v>422116</v>
      </c>
      <c r="B232" s="57" t="s">
        <v>487</v>
      </c>
      <c r="C232" s="57">
        <v>32300</v>
      </c>
      <c r="D232" s="10">
        <v>750000</v>
      </c>
      <c r="E232" s="34" t="s">
        <v>354</v>
      </c>
      <c r="F232" s="57" t="s">
        <v>359</v>
      </c>
      <c r="G232" s="261"/>
      <c r="H232" s="1"/>
    </row>
    <row r="233" spans="1:8" ht="42.75" customHeight="1">
      <c r="A233" s="57">
        <v>422116</v>
      </c>
      <c r="B233" s="57" t="s">
        <v>487</v>
      </c>
      <c r="C233" s="57">
        <v>32300</v>
      </c>
      <c r="D233" s="10">
        <v>7350000</v>
      </c>
      <c r="E233" s="34" t="s">
        <v>385</v>
      </c>
      <c r="F233" s="57" t="s">
        <v>359</v>
      </c>
      <c r="G233" s="261"/>
      <c r="H233" s="1"/>
    </row>
    <row r="234" spans="1:8" ht="45.75" customHeight="1">
      <c r="A234" s="57">
        <v>422116</v>
      </c>
      <c r="B234" s="57" t="s">
        <v>487</v>
      </c>
      <c r="C234" s="57">
        <v>32300</v>
      </c>
      <c r="D234" s="10">
        <v>850000</v>
      </c>
      <c r="E234" s="34" t="s">
        <v>371</v>
      </c>
      <c r="F234" s="57" t="s">
        <v>359</v>
      </c>
      <c r="G234" s="262"/>
      <c r="H234" s="1"/>
    </row>
    <row r="235" spans="1:8" ht="110.25">
      <c r="A235" s="57">
        <v>432442</v>
      </c>
      <c r="B235" s="57" t="s">
        <v>490</v>
      </c>
      <c r="C235" s="57" t="s">
        <v>491</v>
      </c>
      <c r="D235" s="10">
        <v>710000</v>
      </c>
      <c r="E235" s="34" t="s">
        <v>492</v>
      </c>
      <c r="F235" s="57" t="s">
        <v>359</v>
      </c>
      <c r="G235" s="112" t="s">
        <v>493</v>
      </c>
      <c r="H235" s="1"/>
    </row>
    <row r="236" spans="1:8" ht="47.25">
      <c r="A236" s="57">
        <v>422114</v>
      </c>
      <c r="B236" s="57" t="s">
        <v>494</v>
      </c>
      <c r="C236" s="57">
        <v>32317</v>
      </c>
      <c r="D236" s="10">
        <v>683000</v>
      </c>
      <c r="E236" s="34" t="s">
        <v>492</v>
      </c>
      <c r="F236" s="57" t="s">
        <v>359</v>
      </c>
      <c r="G236" s="260" t="s">
        <v>372</v>
      </c>
      <c r="H236" s="1"/>
    </row>
    <row r="237" spans="1:8" ht="47.25">
      <c r="A237" s="57">
        <v>422114</v>
      </c>
      <c r="B237" s="57" t="s">
        <v>494</v>
      </c>
      <c r="C237" s="57">
        <v>32317</v>
      </c>
      <c r="D237" s="10">
        <v>4001600</v>
      </c>
      <c r="E237" s="34" t="s">
        <v>495</v>
      </c>
      <c r="F237" s="57" t="s">
        <v>359</v>
      </c>
      <c r="G237" s="261"/>
      <c r="H237" s="1"/>
    </row>
    <row r="238" spans="1:8" ht="47.25">
      <c r="A238" s="57">
        <v>422114</v>
      </c>
      <c r="B238" s="57" t="s">
        <v>494</v>
      </c>
      <c r="C238" s="57">
        <v>32317</v>
      </c>
      <c r="D238" s="10">
        <v>885000</v>
      </c>
      <c r="E238" s="34" t="s">
        <v>388</v>
      </c>
      <c r="F238" s="57" t="s">
        <v>359</v>
      </c>
      <c r="G238" s="261"/>
      <c r="H238" s="1"/>
    </row>
    <row r="239" spans="1:8" ht="47.25">
      <c r="A239" s="57">
        <v>422114</v>
      </c>
      <c r="B239" s="57" t="s">
        <v>494</v>
      </c>
      <c r="C239" s="57">
        <v>32317</v>
      </c>
      <c r="D239" s="10">
        <v>549000</v>
      </c>
      <c r="E239" s="34" t="s">
        <v>376</v>
      </c>
      <c r="F239" s="57" t="s">
        <v>359</v>
      </c>
      <c r="G239" s="262"/>
      <c r="H239" s="1"/>
    </row>
    <row r="240" spans="1:8" ht="31.5">
      <c r="A240" s="57">
        <v>415212</v>
      </c>
      <c r="B240" s="57" t="s">
        <v>471</v>
      </c>
      <c r="C240" s="57">
        <v>32534</v>
      </c>
      <c r="D240" s="10">
        <v>7995000</v>
      </c>
      <c r="E240" s="34" t="s">
        <v>472</v>
      </c>
      <c r="F240" s="57" t="s">
        <v>359</v>
      </c>
      <c r="G240" s="260" t="s">
        <v>360</v>
      </c>
      <c r="H240" s="1"/>
    </row>
    <row r="241" spans="1:8" ht="31.5">
      <c r="A241" s="57">
        <v>415212</v>
      </c>
      <c r="B241" s="57" t="s">
        <v>471</v>
      </c>
      <c r="C241" s="57">
        <v>32638</v>
      </c>
      <c r="D241" s="10">
        <v>11530000</v>
      </c>
      <c r="E241" s="34" t="s">
        <v>472</v>
      </c>
      <c r="F241" s="57" t="s">
        <v>359</v>
      </c>
      <c r="G241" s="261"/>
      <c r="H241" s="1"/>
    </row>
    <row r="242" spans="1:8" ht="31.5">
      <c r="A242" s="57">
        <v>415212</v>
      </c>
      <c r="B242" s="57" t="s">
        <v>471</v>
      </c>
      <c r="C242" s="5">
        <v>32801</v>
      </c>
      <c r="D242" s="10">
        <v>15990000</v>
      </c>
      <c r="E242" s="34" t="s">
        <v>472</v>
      </c>
      <c r="F242" s="57" t="s">
        <v>359</v>
      </c>
      <c r="G242" s="262"/>
      <c r="H242" s="1"/>
    </row>
    <row r="243" spans="1:8" ht="15.75">
      <c r="A243" s="6"/>
      <c r="B243" s="6"/>
      <c r="C243" s="6"/>
      <c r="D243" s="6"/>
      <c r="E243" s="6"/>
      <c r="F243" s="6"/>
      <c r="G243" s="6"/>
      <c r="H243" s="1"/>
    </row>
    <row r="244" spans="1:8" ht="81.75" customHeight="1">
      <c r="A244" s="113" t="s">
        <v>503</v>
      </c>
      <c r="B244" s="17" t="s">
        <v>504</v>
      </c>
      <c r="C244" s="17">
        <v>45488</v>
      </c>
      <c r="D244" s="114">
        <v>173700000</v>
      </c>
      <c r="E244" s="113" t="s">
        <v>505</v>
      </c>
      <c r="F244" s="17" t="s">
        <v>506</v>
      </c>
      <c r="G244" s="110" t="s">
        <v>507</v>
      </c>
      <c r="H244" s="1"/>
    </row>
    <row r="245" spans="1:8" ht="47.25">
      <c r="A245" s="115" t="s">
        <v>503</v>
      </c>
      <c r="B245" s="115" t="s">
        <v>508</v>
      </c>
      <c r="C245" s="115">
        <v>45488</v>
      </c>
      <c r="D245" s="114">
        <v>267180000</v>
      </c>
      <c r="E245" s="113" t="s">
        <v>509</v>
      </c>
      <c r="F245" s="17" t="s">
        <v>506</v>
      </c>
      <c r="G245" s="110" t="s">
        <v>507</v>
      </c>
      <c r="H245" s="1"/>
    </row>
    <row r="246" spans="1:8" ht="31.5">
      <c r="A246" s="115" t="s">
        <v>503</v>
      </c>
      <c r="B246" s="115" t="s">
        <v>510</v>
      </c>
      <c r="C246" s="115">
        <v>45566</v>
      </c>
      <c r="D246" s="114">
        <v>228800000</v>
      </c>
      <c r="E246" s="113" t="s">
        <v>511</v>
      </c>
      <c r="F246" s="17" t="s">
        <v>506</v>
      </c>
      <c r="G246" s="110" t="s">
        <v>507</v>
      </c>
      <c r="H246" s="1"/>
    </row>
    <row r="247" spans="1:8" ht="31.5">
      <c r="A247" s="115" t="s">
        <v>503</v>
      </c>
      <c r="B247" s="115" t="s">
        <v>512</v>
      </c>
      <c r="C247" s="115">
        <v>45566</v>
      </c>
      <c r="D247" s="114">
        <v>243100000</v>
      </c>
      <c r="E247" s="113" t="s">
        <v>513</v>
      </c>
      <c r="F247" s="17" t="s">
        <v>506</v>
      </c>
      <c r="G247" s="110" t="s">
        <v>507</v>
      </c>
      <c r="H247" s="1"/>
    </row>
    <row r="248" spans="1:8" ht="47.25">
      <c r="A248" s="115" t="s">
        <v>503</v>
      </c>
      <c r="B248" s="115" t="s">
        <v>514</v>
      </c>
      <c r="C248" s="115">
        <v>45477</v>
      </c>
      <c r="D248" s="114">
        <v>161000000</v>
      </c>
      <c r="E248" s="113" t="s">
        <v>515</v>
      </c>
      <c r="F248" s="17" t="s">
        <v>506</v>
      </c>
      <c r="G248" s="110" t="s">
        <v>516</v>
      </c>
      <c r="H248" s="1"/>
    </row>
    <row r="249" spans="1:8" ht="63">
      <c r="A249" s="115" t="s">
        <v>503</v>
      </c>
      <c r="B249" s="115" t="s">
        <v>517</v>
      </c>
      <c r="C249" s="115">
        <v>45504</v>
      </c>
      <c r="D249" s="114">
        <v>130000000</v>
      </c>
      <c r="E249" s="113" t="s">
        <v>518</v>
      </c>
      <c r="F249" s="17" t="s">
        <v>506</v>
      </c>
      <c r="G249" s="110" t="s">
        <v>507</v>
      </c>
      <c r="H249" s="1"/>
    </row>
    <row r="250" spans="1:8" ht="40.5" customHeight="1">
      <c r="A250" s="254" t="s">
        <v>527</v>
      </c>
      <c r="B250" s="255"/>
      <c r="C250" s="255"/>
      <c r="D250" s="255"/>
      <c r="E250" s="255"/>
      <c r="F250" s="255"/>
      <c r="G250" s="255"/>
      <c r="H250" s="1"/>
    </row>
    <row r="251" spans="1:8" ht="47.25">
      <c r="A251" s="248" t="s">
        <v>520</v>
      </c>
      <c r="B251" s="249"/>
      <c r="C251" s="14" t="s">
        <v>63</v>
      </c>
      <c r="D251" s="14" t="s">
        <v>521</v>
      </c>
      <c r="E251" s="14" t="s">
        <v>522</v>
      </c>
      <c r="F251" s="14" t="s">
        <v>523</v>
      </c>
      <c r="G251" s="14" t="s">
        <v>524</v>
      </c>
      <c r="H251" s="1"/>
    </row>
    <row r="252" spans="1:8" ht="45">
      <c r="A252" s="116">
        <v>100</v>
      </c>
      <c r="B252" s="116"/>
      <c r="C252" s="117" t="s">
        <v>528</v>
      </c>
      <c r="D252" s="118">
        <f>SUM(D253:D267)</f>
        <v>59490537284</v>
      </c>
      <c r="E252" s="118">
        <f>SUM(E253:E267)</f>
        <v>30575258964</v>
      </c>
      <c r="F252" s="118">
        <f>SUM(F253:F267)</f>
        <v>28915278320</v>
      </c>
      <c r="G252" s="126" t="s">
        <v>529</v>
      </c>
      <c r="H252" s="1"/>
    </row>
    <row r="253" spans="1:8" ht="45">
      <c r="A253" s="119"/>
      <c r="B253" s="119">
        <v>111</v>
      </c>
      <c r="C253" s="40" t="s">
        <v>530</v>
      </c>
      <c r="D253" s="120">
        <v>31881293428</v>
      </c>
      <c r="E253" s="120">
        <v>14924546714</v>
      </c>
      <c r="F253" s="120">
        <v>16956746714</v>
      </c>
      <c r="G253" s="126" t="s">
        <v>529</v>
      </c>
      <c r="H253" s="1"/>
    </row>
    <row r="254" spans="1:8" ht="45">
      <c r="A254" s="119"/>
      <c r="B254" s="119">
        <v>113</v>
      </c>
      <c r="C254" s="40" t="s">
        <v>531</v>
      </c>
      <c r="D254" s="120">
        <v>2012540400</v>
      </c>
      <c r="E254" s="120">
        <v>1150031400</v>
      </c>
      <c r="F254" s="120">
        <v>862509000</v>
      </c>
      <c r="G254" s="126" t="s">
        <v>529</v>
      </c>
      <c r="H254" s="1"/>
    </row>
    <row r="255" spans="1:8" ht="45">
      <c r="A255" s="119"/>
      <c r="B255" s="119">
        <v>114</v>
      </c>
      <c r="C255" s="40" t="s">
        <v>532</v>
      </c>
      <c r="D255" s="120">
        <v>2824486153</v>
      </c>
      <c r="E255" s="121">
        <v>0</v>
      </c>
      <c r="F255" s="120">
        <v>2824486153</v>
      </c>
      <c r="G255" s="126" t="s">
        <v>529</v>
      </c>
      <c r="H255" s="1"/>
    </row>
    <row r="256" spans="1:8" ht="45">
      <c r="A256" s="119"/>
      <c r="B256" s="119">
        <v>122</v>
      </c>
      <c r="C256" s="40" t="s">
        <v>533</v>
      </c>
      <c r="D256" s="120">
        <v>1008000000</v>
      </c>
      <c r="E256" s="120">
        <v>730405463</v>
      </c>
      <c r="F256" s="120">
        <v>277594537</v>
      </c>
      <c r="G256" s="126" t="s">
        <v>529</v>
      </c>
      <c r="H256" s="1"/>
    </row>
    <row r="257" spans="1:8" ht="45">
      <c r="A257" s="119"/>
      <c r="B257" s="119">
        <v>123</v>
      </c>
      <c r="C257" s="40" t="s">
        <v>534</v>
      </c>
      <c r="D257" s="120">
        <v>2071355278</v>
      </c>
      <c r="E257" s="120">
        <v>1186776783</v>
      </c>
      <c r="F257" s="120">
        <v>884578495</v>
      </c>
      <c r="G257" s="126" t="s">
        <v>529</v>
      </c>
      <c r="H257" s="1"/>
    </row>
    <row r="258" spans="1:8" ht="45">
      <c r="A258" s="119"/>
      <c r="B258" s="119">
        <v>125</v>
      </c>
      <c r="C258" s="40" t="s">
        <v>535</v>
      </c>
      <c r="D258" s="120">
        <v>1557447311</v>
      </c>
      <c r="E258" s="120">
        <v>943744872</v>
      </c>
      <c r="F258" s="120">
        <v>613702439</v>
      </c>
      <c r="G258" s="126" t="s">
        <v>529</v>
      </c>
      <c r="H258" s="1"/>
    </row>
    <row r="259" spans="1:8" ht="45">
      <c r="A259" s="119"/>
      <c r="B259" s="119">
        <v>131</v>
      </c>
      <c r="C259" s="40" t="s">
        <v>536</v>
      </c>
      <c r="D259" s="120">
        <v>924011134</v>
      </c>
      <c r="E259" s="120">
        <v>576280195</v>
      </c>
      <c r="F259" s="120">
        <v>347730939</v>
      </c>
      <c r="G259" s="126" t="s">
        <v>529</v>
      </c>
      <c r="H259" s="1"/>
    </row>
    <row r="260" spans="1:8" ht="45">
      <c r="A260" s="119"/>
      <c r="B260" s="119">
        <v>133</v>
      </c>
      <c r="C260" s="40" t="s">
        <v>537</v>
      </c>
      <c r="D260" s="120">
        <v>6022741905</v>
      </c>
      <c r="E260" s="120">
        <v>3612177550</v>
      </c>
      <c r="F260" s="120">
        <v>2410564355</v>
      </c>
      <c r="G260" s="126" t="s">
        <v>529</v>
      </c>
      <c r="H260" s="1"/>
    </row>
    <row r="261" spans="1:8" ht="45">
      <c r="A261" s="119"/>
      <c r="B261" s="119">
        <v>137</v>
      </c>
      <c r="C261" s="40" t="s">
        <v>538</v>
      </c>
      <c r="D261" s="120">
        <v>512800000</v>
      </c>
      <c r="E261" s="120">
        <v>312106000</v>
      </c>
      <c r="F261" s="120">
        <v>200694000</v>
      </c>
      <c r="G261" s="126" t="s">
        <v>529</v>
      </c>
      <c r="H261" s="1"/>
    </row>
    <row r="262" spans="1:8" ht="45">
      <c r="A262" s="119"/>
      <c r="B262" s="119">
        <v>144</v>
      </c>
      <c r="C262" s="40" t="s">
        <v>539</v>
      </c>
      <c r="D262" s="120">
        <v>1474857259</v>
      </c>
      <c r="E262" s="120">
        <v>1074173137</v>
      </c>
      <c r="F262" s="120">
        <v>400684122</v>
      </c>
      <c r="G262" s="126" t="s">
        <v>529</v>
      </c>
      <c r="H262" s="1"/>
    </row>
    <row r="263" spans="1:8" ht="45">
      <c r="A263" s="119"/>
      <c r="B263" s="119">
        <v>145</v>
      </c>
      <c r="C263" s="40" t="s">
        <v>525</v>
      </c>
      <c r="D263" s="120">
        <v>4269400000</v>
      </c>
      <c r="E263" s="120">
        <v>2976057601</v>
      </c>
      <c r="F263" s="120">
        <v>1293342399</v>
      </c>
      <c r="G263" s="126" t="s">
        <v>529</v>
      </c>
      <c r="H263" s="1"/>
    </row>
    <row r="264" spans="1:8" ht="45">
      <c r="A264" s="119"/>
      <c r="B264" s="119">
        <v>161</v>
      </c>
      <c r="C264" s="40" t="s">
        <v>540</v>
      </c>
      <c r="D264" s="120">
        <v>1950634656</v>
      </c>
      <c r="E264" s="120">
        <v>1236654305</v>
      </c>
      <c r="F264" s="120">
        <v>713980351</v>
      </c>
      <c r="G264" s="126" t="s">
        <v>529</v>
      </c>
      <c r="H264" s="1"/>
    </row>
    <row r="265" spans="1:8" ht="45">
      <c r="A265" s="119"/>
      <c r="B265" s="119">
        <v>162</v>
      </c>
      <c r="C265" s="40" t="s">
        <v>541</v>
      </c>
      <c r="D265" s="120">
        <v>1026054336</v>
      </c>
      <c r="E265" s="120">
        <v>646570485</v>
      </c>
      <c r="F265" s="120">
        <v>379483851</v>
      </c>
      <c r="G265" s="126" t="s">
        <v>529</v>
      </c>
      <c r="H265" s="1"/>
    </row>
    <row r="266" spans="1:8" ht="45">
      <c r="A266" s="119"/>
      <c r="B266" s="119">
        <v>163</v>
      </c>
      <c r="C266" s="40" t="s">
        <v>542</v>
      </c>
      <c r="D266" s="120">
        <v>248057416</v>
      </c>
      <c r="E266" s="121">
        <v>0</v>
      </c>
      <c r="F266" s="120">
        <v>248057416</v>
      </c>
      <c r="G266" s="126" t="s">
        <v>529</v>
      </c>
      <c r="H266" s="1"/>
    </row>
    <row r="267" spans="1:8" ht="45">
      <c r="A267" s="119"/>
      <c r="B267" s="119">
        <v>199</v>
      </c>
      <c r="C267" s="40" t="s">
        <v>543</v>
      </c>
      <c r="D267" s="120">
        <v>1706858008</v>
      </c>
      <c r="E267" s="120">
        <v>1205734459</v>
      </c>
      <c r="F267" s="120">
        <v>501123549</v>
      </c>
      <c r="G267" s="126" t="s">
        <v>529</v>
      </c>
      <c r="H267" s="1"/>
    </row>
    <row r="268" spans="1:8" ht="45">
      <c r="A268" s="116">
        <v>200</v>
      </c>
      <c r="B268" s="116"/>
      <c r="C268" s="122" t="s">
        <v>544</v>
      </c>
      <c r="D268" s="118">
        <f>SUM(D269:D301)</f>
        <v>27834972500</v>
      </c>
      <c r="E268" s="118">
        <f>SUM(E269:E301)</f>
        <v>10875160692</v>
      </c>
      <c r="F268" s="118">
        <f>SUM(F269:F301)</f>
        <v>16959811808</v>
      </c>
      <c r="G268" s="126" t="s">
        <v>529</v>
      </c>
      <c r="H268" s="1"/>
    </row>
    <row r="269" spans="1:8" ht="45">
      <c r="A269" s="119"/>
      <c r="B269" s="119">
        <v>211</v>
      </c>
      <c r="C269" s="40" t="s">
        <v>545</v>
      </c>
      <c r="D269" s="120">
        <v>750000000</v>
      </c>
      <c r="E269" s="120">
        <v>599433000</v>
      </c>
      <c r="F269" s="120">
        <v>150567000</v>
      </c>
      <c r="G269" s="126" t="s">
        <v>529</v>
      </c>
      <c r="H269" s="1"/>
    </row>
    <row r="270" spans="1:8" ht="45">
      <c r="A270" s="119"/>
      <c r="B270" s="119">
        <v>212</v>
      </c>
      <c r="C270" s="40" t="s">
        <v>546</v>
      </c>
      <c r="D270" s="120">
        <v>60000000</v>
      </c>
      <c r="E270" s="120">
        <v>33793952</v>
      </c>
      <c r="F270" s="120">
        <v>26206048</v>
      </c>
      <c r="G270" s="126" t="s">
        <v>529</v>
      </c>
      <c r="H270" s="1"/>
    </row>
    <row r="271" spans="1:8" ht="47.25">
      <c r="A271" s="119"/>
      <c r="B271" s="119">
        <v>214</v>
      </c>
      <c r="C271" s="40" t="s">
        <v>547</v>
      </c>
      <c r="D271" s="120">
        <v>881830164</v>
      </c>
      <c r="E271" s="120">
        <v>298400102</v>
      </c>
      <c r="F271" s="120">
        <v>583430062</v>
      </c>
      <c r="G271" s="126" t="s">
        <v>529</v>
      </c>
      <c r="H271" s="1"/>
    </row>
    <row r="272" spans="1:8" ht="45">
      <c r="A272" s="119"/>
      <c r="B272" s="119">
        <v>215</v>
      </c>
      <c r="C272" s="40" t="s">
        <v>548</v>
      </c>
      <c r="D272" s="120">
        <v>90000000</v>
      </c>
      <c r="E272" s="120">
        <v>51056657</v>
      </c>
      <c r="F272" s="120">
        <v>38943343</v>
      </c>
      <c r="G272" s="126" t="s">
        <v>529</v>
      </c>
      <c r="H272" s="1"/>
    </row>
    <row r="273" spans="1:8" ht="45">
      <c r="A273" s="119"/>
      <c r="B273" s="119">
        <v>221</v>
      </c>
      <c r="C273" s="40" t="s">
        <v>549</v>
      </c>
      <c r="D273" s="120">
        <v>76233334</v>
      </c>
      <c r="E273" s="121">
        <v>0</v>
      </c>
      <c r="F273" s="120">
        <v>76233334</v>
      </c>
      <c r="G273" s="126" t="s">
        <v>529</v>
      </c>
      <c r="H273" s="1"/>
    </row>
    <row r="274" spans="1:8" ht="45">
      <c r="A274" s="119"/>
      <c r="B274" s="119">
        <v>222</v>
      </c>
      <c r="C274" s="40" t="s">
        <v>550</v>
      </c>
      <c r="D274" s="120">
        <v>271928567</v>
      </c>
      <c r="E274" s="120">
        <v>150468301</v>
      </c>
      <c r="F274" s="120">
        <v>121460266</v>
      </c>
      <c r="G274" s="126" t="s">
        <v>529</v>
      </c>
    </row>
    <row r="275" spans="1:8" ht="45">
      <c r="A275" s="119"/>
      <c r="B275" s="119">
        <v>223</v>
      </c>
      <c r="C275" s="40" t="s">
        <v>551</v>
      </c>
      <c r="D275" s="120">
        <v>210000000</v>
      </c>
      <c r="E275" s="120">
        <v>101974941</v>
      </c>
      <c r="F275" s="120">
        <v>108025059</v>
      </c>
      <c r="G275" s="126" t="s">
        <v>529</v>
      </c>
    </row>
    <row r="276" spans="1:8" ht="45">
      <c r="A276" s="119"/>
      <c r="B276" s="119">
        <v>231</v>
      </c>
      <c r="C276" s="40" t="s">
        <v>526</v>
      </c>
      <c r="D276" s="120">
        <v>1975764908</v>
      </c>
      <c r="E276" s="120">
        <v>604542272</v>
      </c>
      <c r="F276" s="120">
        <v>1371222636</v>
      </c>
      <c r="G276" s="126" t="s">
        <v>529</v>
      </c>
    </row>
    <row r="277" spans="1:8" ht="45">
      <c r="A277" s="119"/>
      <c r="B277" s="119">
        <v>232</v>
      </c>
      <c r="C277" s="40" t="s">
        <v>552</v>
      </c>
      <c r="D277" s="120">
        <v>3859077624</v>
      </c>
      <c r="E277" s="120">
        <v>1553461946</v>
      </c>
      <c r="F277" s="120">
        <v>2305615678</v>
      </c>
      <c r="G277" s="126" t="s">
        <v>529</v>
      </c>
    </row>
    <row r="278" spans="1:8" ht="45">
      <c r="A278" s="119"/>
      <c r="B278" s="119">
        <v>233</v>
      </c>
      <c r="C278" s="40" t="s">
        <v>553</v>
      </c>
      <c r="D278" s="120">
        <v>50000000</v>
      </c>
      <c r="E278" s="121">
        <v>0</v>
      </c>
      <c r="F278" s="120">
        <v>50000000</v>
      </c>
      <c r="G278" s="126" t="s">
        <v>529</v>
      </c>
    </row>
    <row r="279" spans="1:8" ht="45">
      <c r="A279" s="119"/>
      <c r="B279" s="119">
        <v>239</v>
      </c>
      <c r="C279" s="40" t="s">
        <v>554</v>
      </c>
      <c r="D279" s="120">
        <v>70000000</v>
      </c>
      <c r="E279" s="120">
        <v>19484199</v>
      </c>
      <c r="F279" s="120">
        <v>50515801</v>
      </c>
      <c r="G279" s="126" t="s">
        <v>529</v>
      </c>
    </row>
    <row r="280" spans="1:8" ht="45">
      <c r="A280" s="119"/>
      <c r="B280" s="119">
        <v>242</v>
      </c>
      <c r="C280" s="40" t="s">
        <v>555</v>
      </c>
      <c r="D280" s="120">
        <v>925904727</v>
      </c>
      <c r="E280" s="120">
        <v>219286662</v>
      </c>
      <c r="F280" s="120">
        <v>706618065</v>
      </c>
      <c r="G280" s="126" t="s">
        <v>529</v>
      </c>
    </row>
    <row r="281" spans="1:8" ht="45">
      <c r="A281" s="119"/>
      <c r="B281" s="119">
        <v>243</v>
      </c>
      <c r="C281" s="40" t="s">
        <v>556</v>
      </c>
      <c r="D281" s="120">
        <v>662364076</v>
      </c>
      <c r="E281" s="120">
        <v>78402000</v>
      </c>
      <c r="F281" s="120">
        <v>583962076</v>
      </c>
      <c r="G281" s="126" t="s">
        <v>529</v>
      </c>
    </row>
    <row r="282" spans="1:8" ht="45">
      <c r="A282" s="119"/>
      <c r="B282" s="119">
        <v>244</v>
      </c>
      <c r="C282" s="40" t="s">
        <v>557</v>
      </c>
      <c r="D282" s="120">
        <v>621200000</v>
      </c>
      <c r="E282" s="120">
        <v>103465585</v>
      </c>
      <c r="F282" s="120">
        <v>517734415</v>
      </c>
      <c r="G282" s="126" t="s">
        <v>529</v>
      </c>
    </row>
    <row r="283" spans="1:8" ht="45">
      <c r="A283" s="119"/>
      <c r="B283" s="119">
        <v>245</v>
      </c>
      <c r="C283" s="40" t="s">
        <v>558</v>
      </c>
      <c r="D283" s="120">
        <v>995706828</v>
      </c>
      <c r="E283" s="120">
        <v>632246598</v>
      </c>
      <c r="F283" s="120">
        <v>363460230</v>
      </c>
      <c r="G283" s="126" t="s">
        <v>529</v>
      </c>
    </row>
    <row r="284" spans="1:8" ht="45">
      <c r="A284" s="119"/>
      <c r="B284" s="119">
        <v>246</v>
      </c>
      <c r="C284" s="40" t="s">
        <v>559</v>
      </c>
      <c r="D284" s="120">
        <v>215030000</v>
      </c>
      <c r="E284" s="121">
        <v>0</v>
      </c>
      <c r="F284" s="120">
        <v>215030000</v>
      </c>
      <c r="G284" s="126" t="s">
        <v>529</v>
      </c>
    </row>
    <row r="285" spans="1:8" ht="45">
      <c r="A285" s="119"/>
      <c r="B285" s="119">
        <v>248</v>
      </c>
      <c r="C285" s="40" t="s">
        <v>560</v>
      </c>
      <c r="D285" s="120">
        <v>140000000</v>
      </c>
      <c r="E285" s="121">
        <v>0</v>
      </c>
      <c r="F285" s="120">
        <v>140000000</v>
      </c>
      <c r="G285" s="126" t="s">
        <v>529</v>
      </c>
    </row>
    <row r="286" spans="1:8" ht="45">
      <c r="A286" s="119"/>
      <c r="B286" s="119">
        <v>251</v>
      </c>
      <c r="C286" s="40" t="s">
        <v>561</v>
      </c>
      <c r="D286" s="120">
        <v>147500000</v>
      </c>
      <c r="E286" s="120">
        <v>95500000</v>
      </c>
      <c r="F286" s="120">
        <v>52000000</v>
      </c>
      <c r="G286" s="126" t="s">
        <v>529</v>
      </c>
    </row>
    <row r="287" spans="1:8" ht="45">
      <c r="A287" s="119"/>
      <c r="B287" s="119">
        <v>252</v>
      </c>
      <c r="C287" s="40" t="s">
        <v>562</v>
      </c>
      <c r="D287" s="120">
        <v>30000000</v>
      </c>
      <c r="E287" s="120">
        <v>19782000</v>
      </c>
      <c r="F287" s="120">
        <v>10218000</v>
      </c>
      <c r="G287" s="126" t="s">
        <v>529</v>
      </c>
    </row>
    <row r="288" spans="1:8" ht="45">
      <c r="A288" s="119"/>
      <c r="B288" s="119">
        <v>253</v>
      </c>
      <c r="C288" s="40" t="s">
        <v>563</v>
      </c>
      <c r="D288" s="120">
        <v>2204156646</v>
      </c>
      <c r="E288" s="120">
        <v>417981850</v>
      </c>
      <c r="F288" s="120">
        <v>1786174796</v>
      </c>
      <c r="G288" s="126" t="s">
        <v>529</v>
      </c>
    </row>
    <row r="289" spans="1:7" ht="45">
      <c r="A289" s="119"/>
      <c r="B289" s="119">
        <v>261</v>
      </c>
      <c r="C289" s="40" t="s">
        <v>564</v>
      </c>
      <c r="D289" s="120">
        <v>505250000</v>
      </c>
      <c r="E289" s="120">
        <v>70980684</v>
      </c>
      <c r="F289" s="120">
        <v>434269316</v>
      </c>
      <c r="G289" s="126" t="s">
        <v>529</v>
      </c>
    </row>
    <row r="290" spans="1:7" ht="45">
      <c r="A290" s="119"/>
      <c r="B290" s="119">
        <v>262</v>
      </c>
      <c r="C290" s="40" t="s">
        <v>565</v>
      </c>
      <c r="D290" s="120">
        <v>561768194</v>
      </c>
      <c r="E290" s="120">
        <v>253818495</v>
      </c>
      <c r="F290" s="120">
        <v>307949699</v>
      </c>
      <c r="G290" s="126" t="s">
        <v>529</v>
      </c>
    </row>
    <row r="291" spans="1:7" ht="45">
      <c r="A291" s="119"/>
      <c r="B291" s="119">
        <v>263</v>
      </c>
      <c r="C291" s="40" t="s">
        <v>566</v>
      </c>
      <c r="D291" s="120">
        <v>8000000</v>
      </c>
      <c r="E291" s="120">
        <v>455069</v>
      </c>
      <c r="F291" s="120">
        <v>7544931</v>
      </c>
      <c r="G291" s="126" t="s">
        <v>529</v>
      </c>
    </row>
    <row r="292" spans="1:7" ht="45">
      <c r="A292" s="119"/>
      <c r="B292" s="119">
        <v>264</v>
      </c>
      <c r="C292" s="40" t="s">
        <v>567</v>
      </c>
      <c r="D292" s="120">
        <v>493312876</v>
      </c>
      <c r="E292" s="121">
        <v>0</v>
      </c>
      <c r="F292" s="120">
        <v>493312876</v>
      </c>
      <c r="G292" s="126" t="s">
        <v>529</v>
      </c>
    </row>
    <row r="293" spans="1:7" ht="45">
      <c r="A293" s="119"/>
      <c r="B293" s="119">
        <v>265</v>
      </c>
      <c r="C293" s="40" t="s">
        <v>568</v>
      </c>
      <c r="D293" s="120">
        <v>32095500</v>
      </c>
      <c r="E293" s="121">
        <v>0</v>
      </c>
      <c r="F293" s="120">
        <v>32095500</v>
      </c>
      <c r="G293" s="126" t="s">
        <v>529</v>
      </c>
    </row>
    <row r="294" spans="1:7" ht="45">
      <c r="A294" s="119"/>
      <c r="B294" s="119">
        <v>266</v>
      </c>
      <c r="C294" s="40" t="s">
        <v>569</v>
      </c>
      <c r="D294" s="120">
        <v>6415903412</v>
      </c>
      <c r="E294" s="120">
        <v>2372853267</v>
      </c>
      <c r="F294" s="120">
        <v>4043050145</v>
      </c>
      <c r="G294" s="126" t="s">
        <v>529</v>
      </c>
    </row>
    <row r="295" spans="1:7" ht="45">
      <c r="A295" s="119"/>
      <c r="B295" s="119">
        <v>268</v>
      </c>
      <c r="C295" s="40" t="s">
        <v>570</v>
      </c>
      <c r="D295" s="120">
        <v>280300000</v>
      </c>
      <c r="E295" s="120">
        <v>99040840</v>
      </c>
      <c r="F295" s="120">
        <v>181259160</v>
      </c>
      <c r="G295" s="126" t="s">
        <v>529</v>
      </c>
    </row>
    <row r="296" spans="1:7" ht="45">
      <c r="A296" s="119"/>
      <c r="B296" s="119">
        <v>269</v>
      </c>
      <c r="C296" s="40" t="s">
        <v>571</v>
      </c>
      <c r="D296" s="120">
        <v>10000000</v>
      </c>
      <c r="E296" s="120">
        <v>297000</v>
      </c>
      <c r="F296" s="120">
        <v>9703000</v>
      </c>
      <c r="G296" s="126" t="s">
        <v>529</v>
      </c>
    </row>
    <row r="297" spans="1:7" ht="45">
      <c r="A297" s="119"/>
      <c r="B297" s="119">
        <v>271</v>
      </c>
      <c r="C297" s="40" t="s">
        <v>572</v>
      </c>
      <c r="D297" s="120">
        <v>4800000000</v>
      </c>
      <c r="E297" s="120">
        <v>3049386842</v>
      </c>
      <c r="F297" s="120">
        <v>1750613158</v>
      </c>
      <c r="G297" s="126" t="s">
        <v>529</v>
      </c>
    </row>
    <row r="298" spans="1:7" ht="45">
      <c r="A298" s="119"/>
      <c r="B298" s="119">
        <v>281</v>
      </c>
      <c r="C298" s="40" t="s">
        <v>573</v>
      </c>
      <c r="D298" s="120">
        <v>64074200</v>
      </c>
      <c r="E298" s="120">
        <v>3416800</v>
      </c>
      <c r="F298" s="120">
        <v>60657400</v>
      </c>
      <c r="G298" s="126" t="s">
        <v>529</v>
      </c>
    </row>
    <row r="299" spans="1:7" ht="45">
      <c r="A299" s="119"/>
      <c r="B299" s="119">
        <v>284</v>
      </c>
      <c r="C299" s="40" t="s">
        <v>574</v>
      </c>
      <c r="D299" s="120">
        <v>20000000</v>
      </c>
      <c r="E299" s="120">
        <v>7257790</v>
      </c>
      <c r="F299" s="120">
        <v>12742210</v>
      </c>
      <c r="G299" s="126" t="s">
        <v>529</v>
      </c>
    </row>
    <row r="300" spans="1:7" ht="45">
      <c r="A300" s="119"/>
      <c r="B300" s="119">
        <v>288</v>
      </c>
      <c r="C300" s="40" t="s">
        <v>575</v>
      </c>
      <c r="D300" s="120">
        <v>6000000</v>
      </c>
      <c r="E300" s="120">
        <v>3850000</v>
      </c>
      <c r="F300" s="120">
        <v>2150000</v>
      </c>
      <c r="G300" s="126" t="s">
        <v>529</v>
      </c>
    </row>
    <row r="301" spans="1:7" ht="45">
      <c r="A301" s="119"/>
      <c r="B301" s="119">
        <v>291</v>
      </c>
      <c r="C301" s="40" t="s">
        <v>576</v>
      </c>
      <c r="D301" s="120">
        <v>401571444</v>
      </c>
      <c r="E301" s="120">
        <v>34523840</v>
      </c>
      <c r="F301" s="120">
        <v>367047604</v>
      </c>
      <c r="G301" s="126" t="s">
        <v>529</v>
      </c>
    </row>
    <row r="302" spans="1:7" ht="45">
      <c r="A302" s="116">
        <v>300</v>
      </c>
      <c r="B302" s="116"/>
      <c r="C302" s="122" t="s">
        <v>577</v>
      </c>
      <c r="D302" s="118">
        <f>SUM(D303:D331)</f>
        <v>1097143273</v>
      </c>
      <c r="E302" s="118">
        <f>SUM(E303:E331)</f>
        <v>703814614</v>
      </c>
      <c r="F302" s="118">
        <f>SUM(F303:F331)</f>
        <v>393328659</v>
      </c>
      <c r="G302" s="126" t="s">
        <v>529</v>
      </c>
    </row>
    <row r="303" spans="1:7" ht="45">
      <c r="A303" s="119"/>
      <c r="B303" s="119">
        <v>311</v>
      </c>
      <c r="C303" s="40" t="s">
        <v>578</v>
      </c>
      <c r="D303" s="120">
        <v>74022000</v>
      </c>
      <c r="E303" s="120">
        <v>31810939</v>
      </c>
      <c r="F303" s="120">
        <v>42211061</v>
      </c>
      <c r="G303" s="126" t="s">
        <v>529</v>
      </c>
    </row>
    <row r="304" spans="1:7" ht="45">
      <c r="A304" s="119"/>
      <c r="B304" s="119">
        <v>322</v>
      </c>
      <c r="C304" s="40" t="s">
        <v>579</v>
      </c>
      <c r="D304" s="120">
        <v>5400000</v>
      </c>
      <c r="E304" s="121">
        <v>0</v>
      </c>
      <c r="F304" s="120">
        <v>5400000</v>
      </c>
      <c r="G304" s="126" t="s">
        <v>529</v>
      </c>
    </row>
    <row r="305" spans="1:7" ht="45">
      <c r="A305" s="119"/>
      <c r="B305" s="119">
        <v>324</v>
      </c>
      <c r="C305" s="40" t="s">
        <v>580</v>
      </c>
      <c r="D305" s="120">
        <v>3200000</v>
      </c>
      <c r="E305" s="121">
        <v>0</v>
      </c>
      <c r="F305" s="120">
        <v>3200000</v>
      </c>
      <c r="G305" s="126" t="s">
        <v>529</v>
      </c>
    </row>
    <row r="306" spans="1:7" ht="45">
      <c r="A306" s="119"/>
      <c r="B306" s="119">
        <v>331</v>
      </c>
      <c r="C306" s="40" t="s">
        <v>581</v>
      </c>
      <c r="D306" s="120">
        <v>64855213</v>
      </c>
      <c r="E306" s="120">
        <v>18545000</v>
      </c>
      <c r="F306" s="120">
        <v>46310213</v>
      </c>
      <c r="G306" s="126" t="s">
        <v>529</v>
      </c>
    </row>
    <row r="307" spans="1:7" ht="45">
      <c r="A307" s="119"/>
      <c r="B307" s="119">
        <v>333</v>
      </c>
      <c r="C307" s="40" t="s">
        <v>582</v>
      </c>
      <c r="D307" s="120">
        <v>2000000</v>
      </c>
      <c r="E307" s="120">
        <v>960000</v>
      </c>
      <c r="F307" s="120">
        <v>1040000</v>
      </c>
      <c r="G307" s="126" t="s">
        <v>529</v>
      </c>
    </row>
    <row r="308" spans="1:7" ht="45">
      <c r="A308" s="119"/>
      <c r="B308" s="119">
        <v>334</v>
      </c>
      <c r="C308" s="40" t="s">
        <v>583</v>
      </c>
      <c r="D308" s="120">
        <v>7885500</v>
      </c>
      <c r="E308" s="121">
        <v>0</v>
      </c>
      <c r="F308" s="120">
        <v>7885500</v>
      </c>
      <c r="G308" s="126" t="s">
        <v>529</v>
      </c>
    </row>
    <row r="309" spans="1:7" ht="45">
      <c r="A309" s="119"/>
      <c r="B309" s="119">
        <v>335</v>
      </c>
      <c r="C309" s="40" t="s">
        <v>584</v>
      </c>
      <c r="D309" s="120">
        <v>40000000</v>
      </c>
      <c r="E309" s="120">
        <v>11507000</v>
      </c>
      <c r="F309" s="120">
        <v>28493000</v>
      </c>
      <c r="G309" s="126" t="s">
        <v>529</v>
      </c>
    </row>
    <row r="310" spans="1:7" ht="45">
      <c r="A310" s="119"/>
      <c r="B310" s="119">
        <v>341</v>
      </c>
      <c r="C310" s="40" t="s">
        <v>585</v>
      </c>
      <c r="D310" s="120">
        <v>56002780</v>
      </c>
      <c r="E310" s="120">
        <v>10665600</v>
      </c>
      <c r="F310" s="120">
        <v>45337180</v>
      </c>
      <c r="G310" s="126" t="s">
        <v>529</v>
      </c>
    </row>
    <row r="311" spans="1:7" ht="45">
      <c r="A311" s="119"/>
      <c r="B311" s="119">
        <v>342</v>
      </c>
      <c r="C311" s="40" t="s">
        <v>586</v>
      </c>
      <c r="D311" s="120">
        <v>92150536</v>
      </c>
      <c r="E311" s="120">
        <v>30949315</v>
      </c>
      <c r="F311" s="120">
        <v>61201221</v>
      </c>
      <c r="G311" s="126" t="s">
        <v>529</v>
      </c>
    </row>
    <row r="312" spans="1:7" ht="45">
      <c r="A312" s="119"/>
      <c r="B312" s="119">
        <v>343</v>
      </c>
      <c r="C312" s="40" t="s">
        <v>587</v>
      </c>
      <c r="D312" s="120">
        <v>45119000</v>
      </c>
      <c r="E312" s="120">
        <v>14407220</v>
      </c>
      <c r="F312" s="120">
        <v>30711780</v>
      </c>
      <c r="G312" s="126" t="s">
        <v>529</v>
      </c>
    </row>
    <row r="313" spans="1:7" ht="45">
      <c r="A313" s="119"/>
      <c r="B313" s="119">
        <v>344</v>
      </c>
      <c r="C313" s="40" t="s">
        <v>588</v>
      </c>
      <c r="D313" s="120">
        <v>7408544</v>
      </c>
      <c r="E313" s="120">
        <v>688800</v>
      </c>
      <c r="F313" s="120">
        <v>6719744</v>
      </c>
      <c r="G313" s="126" t="s">
        <v>529</v>
      </c>
    </row>
    <row r="314" spans="1:7" ht="45">
      <c r="A314" s="119"/>
      <c r="B314" s="119">
        <v>345</v>
      </c>
      <c r="C314" s="40" t="s">
        <v>589</v>
      </c>
      <c r="D314" s="120">
        <v>5000000</v>
      </c>
      <c r="E314" s="120">
        <v>1420000</v>
      </c>
      <c r="F314" s="120">
        <v>3580000</v>
      </c>
      <c r="G314" s="126" t="s">
        <v>529</v>
      </c>
    </row>
    <row r="315" spans="1:7" ht="45">
      <c r="A315" s="119"/>
      <c r="B315" s="119">
        <v>346</v>
      </c>
      <c r="C315" s="40" t="s">
        <v>590</v>
      </c>
      <c r="D315" s="120">
        <v>27500000</v>
      </c>
      <c r="E315" s="120">
        <v>1278978</v>
      </c>
      <c r="F315" s="120">
        <v>26221022</v>
      </c>
      <c r="G315" s="126" t="s">
        <v>529</v>
      </c>
    </row>
    <row r="316" spans="1:7" ht="45">
      <c r="A316" s="119"/>
      <c r="B316" s="119">
        <v>347</v>
      </c>
      <c r="C316" s="40" t="s">
        <v>591</v>
      </c>
      <c r="D316" s="120">
        <v>15000000</v>
      </c>
      <c r="E316" s="120">
        <v>9163002</v>
      </c>
      <c r="F316" s="120">
        <v>5836998</v>
      </c>
      <c r="G316" s="126" t="s">
        <v>529</v>
      </c>
    </row>
    <row r="317" spans="1:7" ht="45">
      <c r="A317" s="119"/>
      <c r="B317" s="119">
        <v>351</v>
      </c>
      <c r="C317" s="40" t="s">
        <v>592</v>
      </c>
      <c r="D317" s="120">
        <v>7000000</v>
      </c>
      <c r="E317" s="121">
        <v>0</v>
      </c>
      <c r="F317" s="120">
        <f>+D317-E317</f>
        <v>7000000</v>
      </c>
      <c r="G317" s="126" t="s">
        <v>529</v>
      </c>
    </row>
    <row r="318" spans="1:7" ht="45">
      <c r="A318" s="119"/>
      <c r="B318" s="119">
        <v>352</v>
      </c>
      <c r="C318" s="40" t="s">
        <v>593</v>
      </c>
      <c r="D318" s="120">
        <v>3385000</v>
      </c>
      <c r="E318" s="121">
        <v>0</v>
      </c>
      <c r="F318" s="120">
        <v>3385000</v>
      </c>
      <c r="G318" s="126" t="s">
        <v>529</v>
      </c>
    </row>
    <row r="319" spans="1:7" ht="45">
      <c r="A319" s="119"/>
      <c r="B319" s="119">
        <v>354</v>
      </c>
      <c r="C319" s="40" t="s">
        <v>594</v>
      </c>
      <c r="D319" s="120">
        <v>150000</v>
      </c>
      <c r="E319" s="121">
        <v>0</v>
      </c>
      <c r="F319" s="120">
        <v>150000</v>
      </c>
      <c r="G319" s="126" t="s">
        <v>529</v>
      </c>
    </row>
    <row r="320" spans="1:7" ht="45">
      <c r="A320" s="119"/>
      <c r="B320" s="119">
        <v>355</v>
      </c>
      <c r="C320" s="40" t="s">
        <v>595</v>
      </c>
      <c r="D320" s="120">
        <v>13000000</v>
      </c>
      <c r="E320" s="120">
        <v>1305000</v>
      </c>
      <c r="F320" s="120">
        <v>11695000</v>
      </c>
      <c r="G320" s="126" t="s">
        <v>529</v>
      </c>
    </row>
    <row r="321" spans="1:7" ht="45">
      <c r="A321" s="119"/>
      <c r="B321" s="119">
        <v>358</v>
      </c>
      <c r="C321" s="40" t="s">
        <v>596</v>
      </c>
      <c r="D321" s="120">
        <v>4600000</v>
      </c>
      <c r="E321" s="121">
        <v>0</v>
      </c>
      <c r="F321" s="120">
        <v>4600000</v>
      </c>
      <c r="G321" s="126" t="s">
        <v>529</v>
      </c>
    </row>
    <row r="322" spans="1:7" ht="45">
      <c r="A322" s="119"/>
      <c r="B322" s="119">
        <v>361</v>
      </c>
      <c r="C322" s="40" t="s">
        <v>597</v>
      </c>
      <c r="D322" s="120">
        <v>564305200</v>
      </c>
      <c r="E322" s="120">
        <v>564305200</v>
      </c>
      <c r="F322" s="121">
        <v>0</v>
      </c>
      <c r="G322" s="126" t="s">
        <v>529</v>
      </c>
    </row>
    <row r="323" spans="1:7" ht="45">
      <c r="A323" s="119"/>
      <c r="B323" s="119">
        <v>391</v>
      </c>
      <c r="C323" s="40" t="s">
        <v>598</v>
      </c>
      <c r="D323" s="120">
        <v>1500000</v>
      </c>
      <c r="E323" s="121">
        <v>0</v>
      </c>
      <c r="F323" s="120">
        <v>1500000</v>
      </c>
      <c r="G323" s="126" t="s">
        <v>529</v>
      </c>
    </row>
    <row r="324" spans="1:7" ht="45">
      <c r="A324" s="119"/>
      <c r="B324" s="119">
        <v>392</v>
      </c>
      <c r="C324" s="40" t="s">
        <v>599</v>
      </c>
      <c r="D324" s="120">
        <v>9000000</v>
      </c>
      <c r="E324" s="120">
        <v>930000</v>
      </c>
      <c r="F324" s="120">
        <v>8070000</v>
      </c>
      <c r="G324" s="126" t="s">
        <v>529</v>
      </c>
    </row>
    <row r="325" spans="1:7" ht="45">
      <c r="A325" s="119"/>
      <c r="B325" s="119">
        <v>393</v>
      </c>
      <c r="C325" s="40" t="s">
        <v>600</v>
      </c>
      <c r="D325" s="120">
        <v>5000000</v>
      </c>
      <c r="E325" s="121">
        <v>0</v>
      </c>
      <c r="F325" s="120">
        <v>5000000</v>
      </c>
      <c r="G325" s="126" t="s">
        <v>529</v>
      </c>
    </row>
    <row r="326" spans="1:7" ht="45">
      <c r="A326" s="119"/>
      <c r="B326" s="119">
        <v>394</v>
      </c>
      <c r="C326" s="40" t="s">
        <v>601</v>
      </c>
      <c r="D326" s="120">
        <v>6000000</v>
      </c>
      <c r="E326" s="120">
        <v>640000</v>
      </c>
      <c r="F326" s="120">
        <v>5360000</v>
      </c>
      <c r="G326" s="126" t="s">
        <v>529</v>
      </c>
    </row>
    <row r="327" spans="1:7" ht="45">
      <c r="A327" s="119"/>
      <c r="B327" s="119">
        <v>395</v>
      </c>
      <c r="C327" s="40" t="s">
        <v>602</v>
      </c>
      <c r="D327" s="120">
        <v>600000</v>
      </c>
      <c r="E327" s="121">
        <v>0</v>
      </c>
      <c r="F327" s="120">
        <v>600000</v>
      </c>
      <c r="G327" s="126" t="s">
        <v>529</v>
      </c>
    </row>
    <row r="328" spans="1:7" ht="45">
      <c r="A328" s="119"/>
      <c r="B328" s="119">
        <v>396</v>
      </c>
      <c r="C328" s="40" t="s">
        <v>603</v>
      </c>
      <c r="D328" s="120">
        <v>5000000</v>
      </c>
      <c r="E328" s="120">
        <v>17000</v>
      </c>
      <c r="F328" s="120">
        <v>4983000</v>
      </c>
      <c r="G328" s="126" t="s">
        <v>529</v>
      </c>
    </row>
    <row r="329" spans="1:7" ht="45">
      <c r="A329" s="119"/>
      <c r="B329" s="119">
        <v>397</v>
      </c>
      <c r="C329" s="40" t="s">
        <v>604</v>
      </c>
      <c r="D329" s="120">
        <v>18359500</v>
      </c>
      <c r="E329" s="120">
        <v>3020560</v>
      </c>
      <c r="F329" s="120">
        <v>15338940</v>
      </c>
      <c r="G329" s="126" t="s">
        <v>529</v>
      </c>
    </row>
    <row r="330" spans="1:7" ht="45">
      <c r="A330" s="119"/>
      <c r="B330" s="119">
        <v>398</v>
      </c>
      <c r="C330" s="40" t="s">
        <v>605</v>
      </c>
      <c r="D330" s="120">
        <v>7100000</v>
      </c>
      <c r="E330" s="121">
        <v>0</v>
      </c>
      <c r="F330" s="120">
        <v>7100000</v>
      </c>
      <c r="G330" s="126" t="s">
        <v>529</v>
      </c>
    </row>
    <row r="331" spans="1:7" ht="45">
      <c r="A331" s="119"/>
      <c r="B331" s="119">
        <v>399</v>
      </c>
      <c r="C331" s="40" t="s">
        <v>606</v>
      </c>
      <c r="D331" s="120">
        <v>6600000</v>
      </c>
      <c r="E331" s="120">
        <v>2201000</v>
      </c>
      <c r="F331" s="120">
        <v>4399000</v>
      </c>
      <c r="G331" s="126" t="s">
        <v>529</v>
      </c>
    </row>
    <row r="332" spans="1:7" ht="45">
      <c r="A332" s="116">
        <v>500</v>
      </c>
      <c r="B332" s="116"/>
      <c r="C332" s="122" t="s">
        <v>607</v>
      </c>
      <c r="D332" s="123">
        <f>SUM(D333:D341)</f>
        <v>11922583578</v>
      </c>
      <c r="E332" s="123">
        <f>SUM(E333:E341)</f>
        <v>1552585000</v>
      </c>
      <c r="F332" s="123">
        <f>SUM(F333:F341)</f>
        <v>10369998578</v>
      </c>
      <c r="G332" s="126" t="s">
        <v>529</v>
      </c>
    </row>
    <row r="333" spans="1:7" ht="45">
      <c r="A333" s="116"/>
      <c r="B333" s="116">
        <v>522</v>
      </c>
      <c r="C333" s="40" t="s">
        <v>608</v>
      </c>
      <c r="D333" s="124">
        <v>300000000</v>
      </c>
      <c r="E333" s="125">
        <v>0</v>
      </c>
      <c r="F333" s="120">
        <v>300000000</v>
      </c>
      <c r="G333" s="126" t="s">
        <v>529</v>
      </c>
    </row>
    <row r="334" spans="1:7" ht="45">
      <c r="A334" s="119"/>
      <c r="B334" s="119">
        <v>534</v>
      </c>
      <c r="C334" s="40" t="s">
        <v>609</v>
      </c>
      <c r="D334" s="120">
        <v>699570</v>
      </c>
      <c r="E334" s="121">
        <v>0</v>
      </c>
      <c r="F334" s="120">
        <v>699570</v>
      </c>
      <c r="G334" s="126" t="s">
        <v>529</v>
      </c>
    </row>
    <row r="335" spans="1:7" ht="45">
      <c r="A335" s="119"/>
      <c r="B335" s="119">
        <v>536</v>
      </c>
      <c r="C335" s="40" t="s">
        <v>610</v>
      </c>
      <c r="D335" s="120">
        <v>147247039</v>
      </c>
      <c r="E335" s="120">
        <v>25480000</v>
      </c>
      <c r="F335" s="120">
        <v>121767039</v>
      </c>
      <c r="G335" s="126" t="s">
        <v>529</v>
      </c>
    </row>
    <row r="336" spans="1:7" ht="45">
      <c r="A336" s="119"/>
      <c r="B336" s="119">
        <v>537</v>
      </c>
      <c r="C336" s="40" t="s">
        <v>611</v>
      </c>
      <c r="D336" s="120">
        <v>1990974820</v>
      </c>
      <c r="E336" s="121">
        <v>0</v>
      </c>
      <c r="F336" s="120">
        <v>1990974820</v>
      </c>
      <c r="G336" s="126" t="s">
        <v>529</v>
      </c>
    </row>
    <row r="337" spans="1:7" ht="45">
      <c r="A337" s="119"/>
      <c r="B337" s="119">
        <v>538</v>
      </c>
      <c r="C337" s="40" t="s">
        <v>612</v>
      </c>
      <c r="D337" s="120">
        <v>120338594</v>
      </c>
      <c r="E337" s="121">
        <v>0</v>
      </c>
      <c r="F337" s="120">
        <v>120338594</v>
      </c>
      <c r="G337" s="126" t="s">
        <v>529</v>
      </c>
    </row>
    <row r="338" spans="1:7" ht="45">
      <c r="A338" s="119"/>
      <c r="B338" s="119">
        <v>541</v>
      </c>
      <c r="C338" s="40" t="s">
        <v>613</v>
      </c>
      <c r="D338" s="120">
        <v>453127207</v>
      </c>
      <c r="E338" s="121">
        <v>0</v>
      </c>
      <c r="F338" s="120">
        <v>453127207</v>
      </c>
      <c r="G338" s="126" t="s">
        <v>529</v>
      </c>
    </row>
    <row r="339" spans="1:7" ht="45">
      <c r="A339" s="119"/>
      <c r="B339" s="119">
        <v>542</v>
      </c>
      <c r="C339" s="40" t="s">
        <v>614</v>
      </c>
      <c r="D339" s="120">
        <v>23000000</v>
      </c>
      <c r="E339" s="121">
        <v>0</v>
      </c>
      <c r="F339" s="120">
        <v>23000000</v>
      </c>
      <c r="G339" s="126" t="s">
        <v>529</v>
      </c>
    </row>
    <row r="340" spans="1:7" ht="45">
      <c r="A340" s="119"/>
      <c r="B340" s="119">
        <v>543</v>
      </c>
      <c r="C340" s="40" t="s">
        <v>615</v>
      </c>
      <c r="D340" s="120">
        <v>7633096348</v>
      </c>
      <c r="E340" s="120">
        <v>1506300000</v>
      </c>
      <c r="F340" s="120">
        <v>6126796348</v>
      </c>
      <c r="G340" s="126" t="s">
        <v>529</v>
      </c>
    </row>
    <row r="341" spans="1:7" ht="45">
      <c r="A341" s="119"/>
      <c r="B341" s="119">
        <v>579</v>
      </c>
      <c r="C341" s="40" t="s">
        <v>616</v>
      </c>
      <c r="D341" s="120">
        <v>1254100000</v>
      </c>
      <c r="E341" s="120">
        <v>20805000</v>
      </c>
      <c r="F341" s="120">
        <v>1233295000</v>
      </c>
      <c r="G341" s="126" t="s">
        <v>529</v>
      </c>
    </row>
    <row r="342" spans="1:7" ht="45">
      <c r="A342" s="116">
        <v>800</v>
      </c>
      <c r="B342" s="116"/>
      <c r="C342" s="122" t="s">
        <v>617</v>
      </c>
      <c r="D342" s="118">
        <f>SUM(D343:D353)</f>
        <v>57999295787</v>
      </c>
      <c r="E342" s="118">
        <f>SUM(E343:E353)</f>
        <v>36659545715</v>
      </c>
      <c r="F342" s="118">
        <f>SUM(F343:F353)</f>
        <v>21339750072</v>
      </c>
      <c r="G342" s="126" t="s">
        <v>529</v>
      </c>
    </row>
    <row r="343" spans="1:7" ht="47.25">
      <c r="A343" s="119"/>
      <c r="B343" s="119">
        <v>811</v>
      </c>
      <c r="C343" s="40" t="s">
        <v>618</v>
      </c>
      <c r="D343" s="120">
        <v>40563213646</v>
      </c>
      <c r="E343" s="120">
        <v>23080823036</v>
      </c>
      <c r="F343" s="120">
        <v>17482390610</v>
      </c>
      <c r="G343" s="126" t="s">
        <v>529</v>
      </c>
    </row>
    <row r="344" spans="1:7" ht="45">
      <c r="A344" s="119"/>
      <c r="B344" s="119">
        <v>841</v>
      </c>
      <c r="C344" s="40" t="s">
        <v>619</v>
      </c>
      <c r="D344" s="120">
        <v>654690840</v>
      </c>
      <c r="E344" s="120">
        <v>319291764</v>
      </c>
      <c r="F344" s="120">
        <v>335399076</v>
      </c>
      <c r="G344" s="126" t="s">
        <v>529</v>
      </c>
    </row>
    <row r="345" spans="1:7" ht="45">
      <c r="A345" s="119"/>
      <c r="B345" s="119">
        <v>842</v>
      </c>
      <c r="C345" s="40" t="s">
        <v>620</v>
      </c>
      <c r="D345" s="120">
        <v>2380000000</v>
      </c>
      <c r="E345" s="120">
        <v>1694000000</v>
      </c>
      <c r="F345" s="120">
        <v>686000000</v>
      </c>
      <c r="G345" s="126" t="s">
        <v>529</v>
      </c>
    </row>
    <row r="346" spans="1:7" ht="45">
      <c r="A346" s="119"/>
      <c r="B346" s="119">
        <v>845</v>
      </c>
      <c r="C346" s="40" t="s">
        <v>621</v>
      </c>
      <c r="D346" s="120">
        <v>2237246794</v>
      </c>
      <c r="E346" s="120">
        <v>2133887657</v>
      </c>
      <c r="F346" s="120">
        <v>103359137</v>
      </c>
      <c r="G346" s="126" t="s">
        <v>529</v>
      </c>
    </row>
    <row r="347" spans="1:7" ht="45">
      <c r="A347" s="119"/>
      <c r="B347" s="119">
        <v>849</v>
      </c>
      <c r="C347" s="40" t="s">
        <v>622</v>
      </c>
      <c r="D347" s="120">
        <v>859909466</v>
      </c>
      <c r="E347" s="121">
        <v>0</v>
      </c>
      <c r="F347" s="120">
        <v>859909466</v>
      </c>
      <c r="G347" s="126" t="s">
        <v>529</v>
      </c>
    </row>
    <row r="348" spans="1:7" ht="45">
      <c r="A348" s="119"/>
      <c r="B348" s="119">
        <v>851</v>
      </c>
      <c r="C348" s="40" t="s">
        <v>623</v>
      </c>
      <c r="D348" s="120">
        <v>1160870800</v>
      </c>
      <c r="E348" s="120">
        <v>1052924610</v>
      </c>
      <c r="F348" s="120">
        <v>107946190</v>
      </c>
      <c r="G348" s="126" t="s">
        <v>529</v>
      </c>
    </row>
    <row r="349" spans="1:7" ht="45">
      <c r="A349" s="119"/>
      <c r="B349" s="119">
        <v>852</v>
      </c>
      <c r="C349" s="40" t="s">
        <v>624</v>
      </c>
      <c r="D349" s="121">
        <v>0</v>
      </c>
      <c r="E349" s="121">
        <v>0</v>
      </c>
      <c r="F349" s="121">
        <v>0</v>
      </c>
      <c r="G349" s="126" t="s">
        <v>529</v>
      </c>
    </row>
    <row r="350" spans="1:7" ht="45">
      <c r="A350" s="119"/>
      <c r="B350" s="119">
        <v>854</v>
      </c>
      <c r="C350" s="40" t="s">
        <v>625</v>
      </c>
      <c r="D350" s="120">
        <v>300000000</v>
      </c>
      <c r="E350" s="120">
        <v>147597621</v>
      </c>
      <c r="F350" s="120">
        <v>152402379</v>
      </c>
      <c r="G350" s="126" t="s">
        <v>529</v>
      </c>
    </row>
    <row r="351" spans="1:7" ht="47.25">
      <c r="A351" s="119"/>
      <c r="B351" s="119">
        <v>861</v>
      </c>
      <c r="C351" s="40" t="s">
        <v>618</v>
      </c>
      <c r="D351" s="120">
        <v>499650000</v>
      </c>
      <c r="E351" s="120">
        <v>8046000</v>
      </c>
      <c r="F351" s="120">
        <v>491604000</v>
      </c>
      <c r="G351" s="126" t="s">
        <v>529</v>
      </c>
    </row>
    <row r="352" spans="1:7" ht="45">
      <c r="A352" s="119"/>
      <c r="B352" s="119">
        <v>876</v>
      </c>
      <c r="C352" s="40" t="s">
        <v>626</v>
      </c>
      <c r="D352" s="120">
        <v>658000177</v>
      </c>
      <c r="E352" s="121">
        <v>0</v>
      </c>
      <c r="F352" s="120">
        <v>658000177</v>
      </c>
      <c r="G352" s="126" t="s">
        <v>529</v>
      </c>
    </row>
    <row r="353" spans="1:7" ht="45">
      <c r="A353" s="119"/>
      <c r="B353" s="119">
        <v>879</v>
      </c>
      <c r="C353" s="40" t="s">
        <v>627</v>
      </c>
      <c r="D353" s="120">
        <v>8685714064</v>
      </c>
      <c r="E353" s="120">
        <v>8222975027</v>
      </c>
      <c r="F353" s="120">
        <v>462739037</v>
      </c>
      <c r="G353" s="126" t="s">
        <v>529</v>
      </c>
    </row>
    <row r="354" spans="1:7" ht="45">
      <c r="A354" s="116">
        <v>900</v>
      </c>
      <c r="B354" s="116"/>
      <c r="C354" s="122" t="s">
        <v>628</v>
      </c>
      <c r="D354" s="118">
        <f>SUM(D355:D356)</f>
        <v>660624080</v>
      </c>
      <c r="E354" s="118">
        <f>SUM(E355:E356)</f>
        <v>278918702</v>
      </c>
      <c r="F354" s="118">
        <f>SUM(F355:F356)</f>
        <v>381705378</v>
      </c>
      <c r="G354" s="126" t="s">
        <v>529</v>
      </c>
    </row>
    <row r="355" spans="1:7" ht="45">
      <c r="A355" s="119"/>
      <c r="B355" s="119">
        <v>910</v>
      </c>
      <c r="C355" s="40" t="s">
        <v>629</v>
      </c>
      <c r="D355" s="120">
        <v>620624080</v>
      </c>
      <c r="E355" s="120">
        <v>274999668</v>
      </c>
      <c r="F355" s="120">
        <v>345624412</v>
      </c>
      <c r="G355" s="126" t="s">
        <v>529</v>
      </c>
    </row>
    <row r="356" spans="1:7" ht="45">
      <c r="A356" s="119"/>
      <c r="B356" s="119">
        <v>920</v>
      </c>
      <c r="C356" s="40" t="s">
        <v>630</v>
      </c>
      <c r="D356" s="120">
        <v>40000000</v>
      </c>
      <c r="E356" s="120">
        <v>3919034</v>
      </c>
      <c r="F356" s="120">
        <v>36080966</v>
      </c>
      <c r="G356" s="126" t="s">
        <v>529</v>
      </c>
    </row>
    <row r="357" spans="1:7" ht="45">
      <c r="A357" s="119"/>
      <c r="B357" s="119"/>
      <c r="C357" s="122" t="s">
        <v>631</v>
      </c>
      <c r="D357" s="118">
        <f>+D354+D342+D332+D302+D268+D252</f>
        <v>159005156502</v>
      </c>
      <c r="E357" s="118">
        <f>+E354+E342+E332+E302+E268+E252</f>
        <v>80645283687</v>
      </c>
      <c r="F357" s="118">
        <f>+F354+F342+F332+F302+F268+F252</f>
        <v>78359872815</v>
      </c>
      <c r="G357" s="126" t="s">
        <v>529</v>
      </c>
    </row>
    <row r="358" spans="1:7" ht="15.75">
      <c r="A358" s="250" t="s">
        <v>632</v>
      </c>
      <c r="B358" s="251"/>
      <c r="C358" s="251"/>
      <c r="D358" s="251"/>
      <c r="E358" s="251"/>
      <c r="F358" s="251"/>
      <c r="G358" s="251"/>
    </row>
    <row r="359" spans="1:7" ht="248.25" customHeight="1">
      <c r="A359" s="252"/>
      <c r="B359" s="253"/>
      <c r="C359" s="253"/>
      <c r="D359" s="253"/>
      <c r="E359" s="253"/>
      <c r="F359" s="253"/>
      <c r="G359" s="253"/>
    </row>
    <row r="360" spans="1:7" ht="36.75" customHeight="1">
      <c r="A360" s="256" t="s">
        <v>633</v>
      </c>
      <c r="B360" s="257"/>
      <c r="C360" s="257"/>
      <c r="D360" s="257"/>
      <c r="E360" s="257"/>
      <c r="F360" s="257"/>
      <c r="G360" s="257"/>
    </row>
    <row r="361" spans="1:7" ht="42.75" customHeight="1">
      <c r="A361" s="258" t="s">
        <v>634</v>
      </c>
      <c r="B361" s="259"/>
      <c r="C361" s="259"/>
      <c r="D361" s="259"/>
      <c r="E361" s="259"/>
      <c r="F361" s="259"/>
      <c r="G361" s="259"/>
    </row>
    <row r="362" spans="1:7" ht="63">
      <c r="A362" s="14" t="s">
        <v>635</v>
      </c>
      <c r="B362" s="14" t="s">
        <v>636</v>
      </c>
      <c r="C362" s="248" t="s">
        <v>64</v>
      </c>
      <c r="D362" s="248"/>
      <c r="E362" s="248" t="s">
        <v>637</v>
      </c>
      <c r="F362" s="248"/>
      <c r="G362" s="14" t="s">
        <v>638</v>
      </c>
    </row>
    <row r="363" spans="1:7" ht="157.5">
      <c r="A363" s="5">
        <v>1</v>
      </c>
      <c r="B363" s="5" t="s">
        <v>639</v>
      </c>
      <c r="C363" s="211" t="s">
        <v>640</v>
      </c>
      <c r="D363" s="212"/>
      <c r="E363" s="211" t="s">
        <v>641</v>
      </c>
      <c r="F363" s="212"/>
      <c r="G363" s="21" t="s">
        <v>642</v>
      </c>
    </row>
    <row r="364" spans="1:7" ht="147" customHeight="1">
      <c r="A364" s="5">
        <v>2</v>
      </c>
      <c r="B364" s="5" t="s">
        <v>639</v>
      </c>
      <c r="C364" s="211" t="s">
        <v>643</v>
      </c>
      <c r="D364" s="212"/>
      <c r="E364" s="211" t="s">
        <v>641</v>
      </c>
      <c r="F364" s="212"/>
      <c r="G364" s="21" t="s">
        <v>644</v>
      </c>
    </row>
    <row r="365" spans="1:7" ht="141.75">
      <c r="A365" s="5">
        <v>3</v>
      </c>
      <c r="B365" s="5" t="s">
        <v>639</v>
      </c>
      <c r="C365" s="211" t="s">
        <v>645</v>
      </c>
      <c r="D365" s="212"/>
      <c r="E365" s="211" t="s">
        <v>641</v>
      </c>
      <c r="F365" s="212"/>
      <c r="G365" s="21" t="s">
        <v>646</v>
      </c>
    </row>
    <row r="366" spans="1:7" ht="141.75">
      <c r="A366" s="5">
        <v>4</v>
      </c>
      <c r="B366" s="5" t="s">
        <v>639</v>
      </c>
      <c r="C366" s="211" t="s">
        <v>647</v>
      </c>
      <c r="D366" s="212"/>
      <c r="E366" s="211" t="s">
        <v>641</v>
      </c>
      <c r="F366" s="212"/>
      <c r="G366" s="21" t="s">
        <v>648</v>
      </c>
    </row>
    <row r="367" spans="1:7" ht="138.75" customHeight="1">
      <c r="A367" s="5">
        <v>5</v>
      </c>
      <c r="B367" s="5" t="s">
        <v>649</v>
      </c>
      <c r="C367" s="211" t="s">
        <v>650</v>
      </c>
      <c r="D367" s="212"/>
      <c r="E367" s="211" t="s">
        <v>641</v>
      </c>
      <c r="F367" s="212"/>
      <c r="G367" s="21" t="s">
        <v>651</v>
      </c>
    </row>
    <row r="368" spans="1:7" ht="51.75" customHeight="1">
      <c r="A368" s="5">
        <v>6</v>
      </c>
      <c r="B368" s="5" t="s">
        <v>652</v>
      </c>
      <c r="C368" s="211" t="s">
        <v>653</v>
      </c>
      <c r="D368" s="212"/>
      <c r="E368" s="211" t="s">
        <v>641</v>
      </c>
      <c r="F368" s="212"/>
      <c r="G368" s="21"/>
    </row>
    <row r="369" spans="1:7" ht="48.75" customHeight="1">
      <c r="A369" s="5"/>
      <c r="B369" s="5" t="s">
        <v>654</v>
      </c>
      <c r="C369" s="211" t="s">
        <v>655</v>
      </c>
      <c r="D369" s="212"/>
      <c r="E369" s="211" t="s">
        <v>641</v>
      </c>
      <c r="F369" s="212"/>
      <c r="G369" s="21"/>
    </row>
    <row r="370" spans="1:7" ht="141.75">
      <c r="A370" s="5">
        <v>7</v>
      </c>
      <c r="B370" s="5" t="s">
        <v>656</v>
      </c>
      <c r="C370" s="211" t="s">
        <v>657</v>
      </c>
      <c r="D370" s="212"/>
      <c r="E370" s="211" t="s">
        <v>641</v>
      </c>
      <c r="F370" s="212"/>
      <c r="G370" s="21" t="s">
        <v>658</v>
      </c>
    </row>
    <row r="371" spans="1:7" ht="64.5" customHeight="1">
      <c r="A371" s="24">
        <v>1</v>
      </c>
      <c r="B371" s="127" t="s">
        <v>659</v>
      </c>
      <c r="C371" s="236" t="s">
        <v>660</v>
      </c>
      <c r="D371" s="237"/>
      <c r="E371" s="236" t="s">
        <v>661</v>
      </c>
      <c r="F371" s="237"/>
      <c r="G371" s="128" t="s">
        <v>662</v>
      </c>
    </row>
    <row r="372" spans="1:7" ht="48" customHeight="1">
      <c r="A372" s="24">
        <v>2</v>
      </c>
      <c r="B372" s="127" t="s">
        <v>663</v>
      </c>
      <c r="C372" s="236" t="s">
        <v>664</v>
      </c>
      <c r="D372" s="237"/>
      <c r="E372" s="236" t="s">
        <v>661</v>
      </c>
      <c r="F372" s="237"/>
      <c r="G372" s="128" t="s">
        <v>665</v>
      </c>
    </row>
    <row r="373" spans="1:7" ht="48.75" customHeight="1">
      <c r="A373" s="24">
        <v>3</v>
      </c>
      <c r="B373" s="127" t="s">
        <v>663</v>
      </c>
      <c r="C373" s="236" t="s">
        <v>666</v>
      </c>
      <c r="D373" s="237"/>
      <c r="E373" s="236" t="s">
        <v>661</v>
      </c>
      <c r="F373" s="237"/>
      <c r="G373" s="128" t="s">
        <v>667</v>
      </c>
    </row>
    <row r="374" spans="1:7" ht="112.5" customHeight="1">
      <c r="A374" s="238" t="s">
        <v>668</v>
      </c>
      <c r="B374" s="239"/>
      <c r="C374" s="239"/>
      <c r="D374" s="240"/>
      <c r="E374" s="238" t="s">
        <v>669</v>
      </c>
      <c r="F374" s="240"/>
      <c r="G374" s="171" t="s">
        <v>670</v>
      </c>
    </row>
    <row r="375" spans="1:7" ht="75" customHeight="1">
      <c r="A375" s="238" t="s">
        <v>671</v>
      </c>
      <c r="B375" s="239"/>
      <c r="C375" s="239"/>
      <c r="D375" s="240"/>
      <c r="E375" s="238" t="s">
        <v>669</v>
      </c>
      <c r="F375" s="240"/>
      <c r="G375" s="172" t="s">
        <v>670</v>
      </c>
    </row>
    <row r="376" spans="1:7" ht="141.75" customHeight="1">
      <c r="A376" s="241" t="s">
        <v>672</v>
      </c>
      <c r="B376" s="242"/>
      <c r="C376" s="242"/>
      <c r="D376" s="243"/>
      <c r="E376" s="241" t="s">
        <v>669</v>
      </c>
      <c r="F376" s="243"/>
      <c r="G376" s="172" t="s">
        <v>670</v>
      </c>
    </row>
    <row r="377" spans="1:7" ht="57.75" customHeight="1">
      <c r="A377" s="5">
        <v>1</v>
      </c>
      <c r="B377" s="5" t="s">
        <v>673</v>
      </c>
      <c r="C377" s="211" t="s">
        <v>336</v>
      </c>
      <c r="D377" s="212"/>
      <c r="E377" s="211" t="s">
        <v>674</v>
      </c>
      <c r="F377" s="212"/>
      <c r="G377" s="129" t="s">
        <v>675</v>
      </c>
    </row>
    <row r="378" spans="1:7" ht="31.5">
      <c r="A378" s="213">
        <v>2</v>
      </c>
      <c r="B378" s="213" t="s">
        <v>676</v>
      </c>
      <c r="C378" s="215" t="s">
        <v>677</v>
      </c>
      <c r="D378" s="216"/>
      <c r="E378" s="219" t="s">
        <v>674</v>
      </c>
      <c r="F378" s="220"/>
      <c r="G378" s="20" t="s">
        <v>678</v>
      </c>
    </row>
    <row r="379" spans="1:7" ht="44.25" customHeight="1">
      <c r="A379" s="214"/>
      <c r="B379" s="214"/>
      <c r="C379" s="217"/>
      <c r="D379" s="218"/>
      <c r="E379" s="221"/>
      <c r="F379" s="222"/>
      <c r="G379" s="130" t="s">
        <v>679</v>
      </c>
    </row>
    <row r="380" spans="1:7" ht="123" customHeight="1">
      <c r="A380" s="5">
        <v>1</v>
      </c>
      <c r="B380" s="5" t="s">
        <v>680</v>
      </c>
      <c r="C380" s="223" t="s">
        <v>681</v>
      </c>
      <c r="D380" s="223"/>
      <c r="E380" s="223" t="s">
        <v>682</v>
      </c>
      <c r="F380" s="223"/>
      <c r="G380" s="33"/>
    </row>
    <row r="381" spans="1:7" ht="98.25" customHeight="1">
      <c r="A381" s="5">
        <v>2</v>
      </c>
      <c r="B381" s="5" t="s">
        <v>683</v>
      </c>
      <c r="C381" s="224" t="s">
        <v>684</v>
      </c>
      <c r="D381" s="212"/>
      <c r="E381" s="211" t="s">
        <v>685</v>
      </c>
      <c r="F381" s="212"/>
      <c r="G381" s="33" t="s">
        <v>686</v>
      </c>
    </row>
    <row r="382" spans="1:7" ht="141.75">
      <c r="A382" s="76">
        <v>3</v>
      </c>
      <c r="B382" s="76" t="s">
        <v>687</v>
      </c>
      <c r="C382" s="225" t="s">
        <v>688</v>
      </c>
      <c r="D382" s="213"/>
      <c r="E382" s="213" t="s">
        <v>685</v>
      </c>
      <c r="F382" s="213"/>
      <c r="G382" s="33" t="s">
        <v>689</v>
      </c>
    </row>
    <row r="383" spans="1:7" ht="141.75">
      <c r="A383" s="5">
        <v>4</v>
      </c>
      <c r="B383" s="5" t="s">
        <v>690</v>
      </c>
      <c r="C383" s="226" t="s">
        <v>691</v>
      </c>
      <c r="D383" s="223"/>
      <c r="E383" s="223" t="s">
        <v>685</v>
      </c>
      <c r="F383" s="223"/>
      <c r="G383" s="33" t="s">
        <v>689</v>
      </c>
    </row>
    <row r="384" spans="1:7" ht="49.5" customHeight="1">
      <c r="A384" s="227" t="s">
        <v>699</v>
      </c>
      <c r="B384" s="228"/>
      <c r="C384" s="228"/>
      <c r="D384" s="228"/>
      <c r="E384" s="228"/>
      <c r="F384" s="228"/>
      <c r="G384" s="229"/>
    </row>
    <row r="385" spans="1:7" ht="39.75" customHeight="1">
      <c r="A385" s="246" t="s">
        <v>692</v>
      </c>
      <c r="B385" s="247"/>
      <c r="C385" s="246" t="s">
        <v>63</v>
      </c>
      <c r="D385" s="247"/>
      <c r="E385" s="131" t="s">
        <v>693</v>
      </c>
      <c r="F385" s="246" t="s">
        <v>694</v>
      </c>
      <c r="G385" s="247"/>
    </row>
    <row r="386" spans="1:7" ht="102" customHeight="1">
      <c r="A386" s="230" t="s">
        <v>695</v>
      </c>
      <c r="B386" s="231"/>
      <c r="C386" s="230" t="s">
        <v>696</v>
      </c>
      <c r="D386" s="231"/>
      <c r="E386" s="132">
        <v>45510</v>
      </c>
      <c r="F386" s="232" t="s">
        <v>169</v>
      </c>
      <c r="G386" s="233"/>
    </row>
    <row r="387" spans="1:7" ht="89.25" customHeight="1">
      <c r="A387" s="230" t="s">
        <v>697</v>
      </c>
      <c r="B387" s="231"/>
      <c r="C387" s="230" t="s">
        <v>698</v>
      </c>
      <c r="D387" s="231"/>
      <c r="E387" s="132">
        <v>45533</v>
      </c>
      <c r="F387" s="232" t="s">
        <v>169</v>
      </c>
      <c r="G387" s="233"/>
    </row>
    <row r="388" spans="1:7" ht="36" customHeight="1">
      <c r="A388" s="230" t="s">
        <v>700</v>
      </c>
      <c r="B388" s="231"/>
      <c r="C388" s="230" t="s">
        <v>701</v>
      </c>
      <c r="D388" s="231"/>
      <c r="E388" s="133" t="s">
        <v>702</v>
      </c>
      <c r="F388" s="232"/>
      <c r="G388" s="233"/>
    </row>
    <row r="389" spans="1:7" ht="171" customHeight="1">
      <c r="A389" s="234" t="s">
        <v>831</v>
      </c>
      <c r="B389" s="235"/>
      <c r="C389" s="234" t="s">
        <v>832</v>
      </c>
      <c r="D389" s="235"/>
      <c r="E389" s="134" t="s">
        <v>702</v>
      </c>
      <c r="F389" s="244" t="s">
        <v>703</v>
      </c>
      <c r="G389" s="245"/>
    </row>
    <row r="390" spans="1:7" ht="51" customHeight="1">
      <c r="A390" s="254" t="s">
        <v>704</v>
      </c>
      <c r="B390" s="255"/>
      <c r="C390" s="255"/>
      <c r="D390" s="255"/>
      <c r="E390" s="255"/>
      <c r="F390" s="255"/>
      <c r="G390" s="255"/>
    </row>
    <row r="391" spans="1:7" ht="110.25">
      <c r="A391" s="135" t="s">
        <v>705</v>
      </c>
      <c r="B391" s="135" t="s">
        <v>706</v>
      </c>
      <c r="C391" s="14" t="s">
        <v>707</v>
      </c>
      <c r="D391" s="248" t="s">
        <v>708</v>
      </c>
      <c r="E391" s="248"/>
      <c r="F391" s="248"/>
      <c r="G391" s="14" t="s">
        <v>709</v>
      </c>
    </row>
    <row r="392" spans="1:7" ht="123.75" customHeight="1">
      <c r="A392" s="32" t="s">
        <v>711</v>
      </c>
      <c r="B392" s="5" t="s">
        <v>711</v>
      </c>
      <c r="C392" s="70" t="s">
        <v>712</v>
      </c>
      <c r="D392" s="211" t="s">
        <v>833</v>
      </c>
      <c r="E392" s="401"/>
      <c r="F392" s="212"/>
      <c r="G392" s="136" t="s">
        <v>710</v>
      </c>
    </row>
    <row r="393" spans="1:7" ht="148.5" customHeight="1">
      <c r="A393" s="211" t="s">
        <v>59</v>
      </c>
      <c r="B393" s="401"/>
      <c r="C393" s="401"/>
      <c r="D393" s="401"/>
      <c r="E393" s="401"/>
      <c r="F393" s="401"/>
      <c r="G393" s="212"/>
    </row>
    <row r="394" spans="1:7" ht="46.5" customHeight="1">
      <c r="A394" s="402" t="s">
        <v>713</v>
      </c>
      <c r="B394" s="325"/>
      <c r="C394" s="325"/>
      <c r="D394" s="325"/>
      <c r="E394" s="325"/>
      <c r="F394" s="325"/>
      <c r="G394" s="326"/>
    </row>
    <row r="395" spans="1:7" ht="40.5" customHeight="1">
      <c r="A395" s="403" t="s">
        <v>714</v>
      </c>
      <c r="B395" s="404"/>
      <c r="C395" s="404"/>
      <c r="D395" s="404"/>
      <c r="E395" s="404"/>
      <c r="F395" s="404"/>
      <c r="G395" s="405"/>
    </row>
    <row r="396" spans="1:7" ht="34.5" customHeight="1">
      <c r="A396" s="246" t="s">
        <v>715</v>
      </c>
      <c r="B396" s="247"/>
      <c r="C396" s="406" t="s">
        <v>716</v>
      </c>
      <c r="D396" s="407"/>
      <c r="E396" s="246" t="s">
        <v>717</v>
      </c>
      <c r="F396" s="408"/>
      <c r="G396" s="247"/>
    </row>
    <row r="397" spans="1:7" ht="54" customHeight="1">
      <c r="A397" s="409" t="s">
        <v>718</v>
      </c>
      <c r="B397" s="410"/>
      <c r="C397" s="411" t="s">
        <v>719</v>
      </c>
      <c r="D397" s="411"/>
      <c r="E397" s="244" t="s">
        <v>720</v>
      </c>
      <c r="F397" s="412"/>
      <c r="G397" s="233"/>
    </row>
    <row r="398" spans="1:7" ht="42" customHeight="1">
      <c r="A398" s="409">
        <v>4728</v>
      </c>
      <c r="B398" s="410"/>
      <c r="C398" s="411" t="s">
        <v>721</v>
      </c>
      <c r="D398" s="411"/>
      <c r="E398" s="244" t="s">
        <v>722</v>
      </c>
      <c r="F398" s="412"/>
      <c r="G398" s="233"/>
    </row>
    <row r="399" spans="1:7" ht="366.75" customHeight="1">
      <c r="A399" s="413" t="s">
        <v>723</v>
      </c>
      <c r="B399" s="411"/>
      <c r="C399" s="411" t="s">
        <v>724</v>
      </c>
      <c r="D399" s="411"/>
      <c r="E399" s="244" t="s">
        <v>725</v>
      </c>
      <c r="F399" s="412"/>
      <c r="G399" s="233"/>
    </row>
    <row r="400" spans="1:7" ht="61.5" customHeight="1">
      <c r="A400" s="413" t="s">
        <v>726</v>
      </c>
      <c r="B400" s="411"/>
      <c r="C400" s="411" t="s">
        <v>727</v>
      </c>
      <c r="D400" s="411"/>
      <c r="E400" s="244" t="s">
        <v>728</v>
      </c>
      <c r="F400" s="412"/>
      <c r="G400" s="233"/>
    </row>
    <row r="401" spans="1:7" ht="63" customHeight="1">
      <c r="A401" s="409">
        <v>173</v>
      </c>
      <c r="B401" s="410"/>
      <c r="C401" s="411" t="s">
        <v>729</v>
      </c>
      <c r="D401" s="411"/>
      <c r="E401" s="244" t="s">
        <v>730</v>
      </c>
      <c r="F401" s="412"/>
      <c r="G401" s="233"/>
    </row>
    <row r="402" spans="1:7" ht="66.75" customHeight="1">
      <c r="A402" s="409">
        <v>423</v>
      </c>
      <c r="B402" s="410"/>
      <c r="C402" s="411" t="s">
        <v>731</v>
      </c>
      <c r="D402" s="411"/>
      <c r="E402" s="244" t="s">
        <v>732</v>
      </c>
      <c r="F402" s="412"/>
      <c r="G402" s="233"/>
    </row>
    <row r="403" spans="1:7" ht="53.25" customHeight="1">
      <c r="A403" s="409">
        <v>354</v>
      </c>
      <c r="B403" s="410"/>
      <c r="C403" s="411" t="s">
        <v>733</v>
      </c>
      <c r="D403" s="411"/>
      <c r="E403" s="244" t="s">
        <v>734</v>
      </c>
      <c r="F403" s="412"/>
      <c r="G403" s="233"/>
    </row>
    <row r="404" spans="1:7" ht="89.25" customHeight="1">
      <c r="A404" s="409">
        <v>347</v>
      </c>
      <c r="B404" s="410"/>
      <c r="C404" s="411" t="s">
        <v>735</v>
      </c>
      <c r="D404" s="411"/>
      <c r="E404" s="244" t="s">
        <v>736</v>
      </c>
      <c r="F404" s="412"/>
      <c r="G404" s="233"/>
    </row>
    <row r="405" spans="1:7" ht="36" customHeight="1">
      <c r="A405" s="414">
        <v>1</v>
      </c>
      <c r="B405" s="415"/>
      <c r="C405" s="416" t="s">
        <v>737</v>
      </c>
      <c r="D405" s="417"/>
      <c r="E405" s="417"/>
      <c r="F405" s="418"/>
      <c r="G405" s="137" t="s">
        <v>738</v>
      </c>
    </row>
    <row r="406" spans="1:7" ht="33.75" customHeight="1">
      <c r="A406" s="419">
        <v>1</v>
      </c>
      <c r="B406" s="419"/>
      <c r="C406" s="416" t="s">
        <v>739</v>
      </c>
      <c r="D406" s="417"/>
      <c r="E406" s="417"/>
      <c r="F406" s="418"/>
      <c r="G406" s="137" t="s">
        <v>738</v>
      </c>
    </row>
    <row r="407" spans="1:7" ht="27.75" customHeight="1">
      <c r="A407" s="419">
        <v>1</v>
      </c>
      <c r="B407" s="419"/>
      <c r="C407" s="416" t="s">
        <v>740</v>
      </c>
      <c r="D407" s="417"/>
      <c r="E407" s="417"/>
      <c r="F407" s="418"/>
      <c r="G407" s="137" t="s">
        <v>738</v>
      </c>
    </row>
    <row r="408" spans="1:7" ht="30" customHeight="1">
      <c r="A408" s="419">
        <v>1</v>
      </c>
      <c r="B408" s="419"/>
      <c r="C408" s="416" t="s">
        <v>741</v>
      </c>
      <c r="D408" s="417"/>
      <c r="E408" s="417"/>
      <c r="F408" s="418"/>
      <c r="G408" s="137" t="s">
        <v>738</v>
      </c>
    </row>
    <row r="409" spans="1:7" ht="33.75" customHeight="1">
      <c r="A409" s="419">
        <v>1</v>
      </c>
      <c r="B409" s="419"/>
      <c r="C409" s="416" t="s">
        <v>742</v>
      </c>
      <c r="D409" s="417"/>
      <c r="E409" s="417"/>
      <c r="F409" s="418"/>
      <c r="G409" s="137" t="s">
        <v>738</v>
      </c>
    </row>
    <row r="410" spans="1:7" ht="27.75" customHeight="1">
      <c r="A410" s="419">
        <v>1</v>
      </c>
      <c r="B410" s="419"/>
      <c r="C410" s="416" t="s">
        <v>743</v>
      </c>
      <c r="D410" s="417"/>
      <c r="E410" s="417"/>
      <c r="F410" s="418"/>
      <c r="G410" s="137" t="s">
        <v>738</v>
      </c>
    </row>
    <row r="411" spans="1:7" ht="30.75" customHeight="1">
      <c r="A411" s="419">
        <v>1</v>
      </c>
      <c r="B411" s="419"/>
      <c r="C411" s="416" t="s">
        <v>744</v>
      </c>
      <c r="D411" s="417"/>
      <c r="E411" s="417"/>
      <c r="F411" s="418"/>
      <c r="G411" s="137" t="s">
        <v>738</v>
      </c>
    </row>
    <row r="412" spans="1:7" ht="31.5" customHeight="1">
      <c r="A412" s="419">
        <v>1</v>
      </c>
      <c r="B412" s="419"/>
      <c r="C412" s="416" t="s">
        <v>745</v>
      </c>
      <c r="D412" s="417"/>
      <c r="E412" s="417"/>
      <c r="F412" s="418"/>
      <c r="G412" s="137" t="s">
        <v>738</v>
      </c>
    </row>
    <row r="413" spans="1:7" ht="36.75" customHeight="1">
      <c r="A413" s="419">
        <v>1</v>
      </c>
      <c r="B413" s="419"/>
      <c r="C413" s="416" t="s">
        <v>746</v>
      </c>
      <c r="D413" s="417"/>
      <c r="E413" s="417"/>
      <c r="F413" s="418"/>
      <c r="G413" s="137" t="s">
        <v>738</v>
      </c>
    </row>
    <row r="414" spans="1:7" ht="33.75" customHeight="1">
      <c r="A414" s="419">
        <v>7</v>
      </c>
      <c r="B414" s="419"/>
      <c r="C414" s="420" t="s">
        <v>747</v>
      </c>
      <c r="D414" s="421"/>
      <c r="E414" s="421"/>
      <c r="F414" s="422"/>
      <c r="G414" s="137" t="s">
        <v>738</v>
      </c>
    </row>
    <row r="415" spans="1:7" ht="36" customHeight="1">
      <c r="A415" s="423" t="s">
        <v>59</v>
      </c>
      <c r="B415" s="424"/>
      <c r="C415" s="424"/>
      <c r="D415" s="424"/>
      <c r="E415" s="424"/>
      <c r="F415" s="424"/>
      <c r="G415" s="425"/>
    </row>
    <row r="416" spans="1:7" ht="45.75" customHeight="1">
      <c r="A416" s="426" t="s">
        <v>748</v>
      </c>
      <c r="B416" s="427"/>
      <c r="C416" s="427"/>
      <c r="D416" s="427"/>
      <c r="E416" s="427"/>
      <c r="F416" s="427"/>
      <c r="G416" s="427"/>
    </row>
    <row r="417" spans="1:10" ht="94.5">
      <c r="A417" s="138" t="s">
        <v>749</v>
      </c>
      <c r="B417" s="138" t="s">
        <v>750</v>
      </c>
      <c r="C417" s="428" t="s">
        <v>751</v>
      </c>
      <c r="D417" s="428"/>
      <c r="E417" s="138" t="s">
        <v>752</v>
      </c>
      <c r="F417" s="428" t="s">
        <v>753</v>
      </c>
      <c r="G417" s="428"/>
    </row>
    <row r="418" spans="1:10" ht="47.25">
      <c r="A418" s="139" t="s">
        <v>754</v>
      </c>
      <c r="B418" s="139" t="s">
        <v>755</v>
      </c>
      <c r="C418" s="431" t="s">
        <v>756</v>
      </c>
      <c r="D418" s="432"/>
      <c r="E418" s="139" t="s">
        <v>757</v>
      </c>
      <c r="F418" s="433" t="s">
        <v>758</v>
      </c>
      <c r="G418" s="434"/>
    </row>
    <row r="419" spans="1:10" ht="45" customHeight="1">
      <c r="A419" s="423" t="s">
        <v>59</v>
      </c>
      <c r="B419" s="424"/>
      <c r="C419" s="424"/>
      <c r="D419" s="424"/>
      <c r="E419" s="424"/>
      <c r="F419" s="424"/>
      <c r="G419" s="425"/>
    </row>
    <row r="420" spans="1:10" ht="51.75" customHeight="1">
      <c r="A420" s="435" t="s">
        <v>759</v>
      </c>
      <c r="B420" s="436"/>
      <c r="C420" s="436"/>
      <c r="D420" s="436"/>
      <c r="E420" s="436"/>
      <c r="F420" s="436"/>
      <c r="G420" s="436"/>
    </row>
    <row r="421" spans="1:10" ht="50.25" customHeight="1">
      <c r="A421" s="254" t="s">
        <v>760</v>
      </c>
      <c r="B421" s="255"/>
      <c r="C421" s="255"/>
      <c r="D421" s="255"/>
      <c r="E421" s="255"/>
      <c r="F421" s="255"/>
      <c r="G421" s="255"/>
    </row>
    <row r="422" spans="1:10" ht="50.25" customHeight="1">
      <c r="A422" s="14" t="s">
        <v>761</v>
      </c>
      <c r="B422" s="14" t="s">
        <v>762</v>
      </c>
      <c r="C422" s="248" t="s">
        <v>64</v>
      </c>
      <c r="D422" s="248"/>
      <c r="E422" s="14" t="s">
        <v>763</v>
      </c>
      <c r="F422" s="248" t="s">
        <v>764</v>
      </c>
      <c r="G422" s="248"/>
    </row>
    <row r="423" spans="1:10" ht="22.5" customHeight="1">
      <c r="A423" s="10">
        <v>17427</v>
      </c>
      <c r="B423" s="9">
        <v>45481</v>
      </c>
      <c r="C423" s="211" t="s">
        <v>765</v>
      </c>
      <c r="D423" s="212"/>
      <c r="E423" s="5" t="s">
        <v>770</v>
      </c>
      <c r="F423" s="429" t="s">
        <v>766</v>
      </c>
      <c r="G423" s="430"/>
    </row>
    <row r="424" spans="1:10" ht="24.75" customHeight="1">
      <c r="A424" s="10">
        <v>17608</v>
      </c>
      <c r="B424" s="9">
        <v>45516</v>
      </c>
      <c r="C424" s="211" t="s">
        <v>767</v>
      </c>
      <c r="D424" s="212"/>
      <c r="E424" s="3" t="s">
        <v>769</v>
      </c>
      <c r="F424" s="429" t="s">
        <v>766</v>
      </c>
      <c r="G424" s="430"/>
    </row>
    <row r="425" spans="1:10" ht="30" customHeight="1">
      <c r="A425" s="429" t="s">
        <v>768</v>
      </c>
      <c r="B425" s="282"/>
      <c r="C425" s="282"/>
      <c r="D425" s="282"/>
      <c r="E425" s="282"/>
      <c r="F425" s="282"/>
      <c r="G425" s="283"/>
    </row>
    <row r="426" spans="1:10" ht="190.5" customHeight="1">
      <c r="A426" s="211" t="s">
        <v>59</v>
      </c>
      <c r="B426" s="282"/>
      <c r="C426" s="282"/>
      <c r="D426" s="282"/>
      <c r="E426" s="282"/>
      <c r="F426" s="282"/>
      <c r="G426" s="283"/>
    </row>
    <row r="427" spans="1:10" ht="43.5" customHeight="1">
      <c r="A427" s="437" t="s">
        <v>771</v>
      </c>
      <c r="B427" s="438"/>
      <c r="C427" s="438"/>
      <c r="D427" s="438"/>
      <c r="E427" s="438"/>
      <c r="F427" s="438"/>
      <c r="G427" s="438"/>
    </row>
    <row r="428" spans="1:10" ht="38.25" customHeight="1">
      <c r="A428" s="439" t="s">
        <v>772</v>
      </c>
      <c r="B428" s="440"/>
      <c r="C428" s="440"/>
      <c r="D428" s="440"/>
      <c r="E428" s="440"/>
      <c r="F428" s="440"/>
      <c r="G428" s="440"/>
    </row>
    <row r="429" spans="1:10" ht="39" customHeight="1">
      <c r="A429" s="441" t="s">
        <v>773</v>
      </c>
      <c r="B429" s="441"/>
      <c r="C429" s="441"/>
      <c r="D429" s="441"/>
      <c r="E429" s="441"/>
      <c r="F429" s="441"/>
      <c r="G429" s="441"/>
    </row>
    <row r="430" spans="1:10" ht="31.5">
      <c r="A430" s="143" t="s">
        <v>774</v>
      </c>
      <c r="B430" s="140" t="s">
        <v>775</v>
      </c>
      <c r="C430" s="442" t="s">
        <v>776</v>
      </c>
      <c r="D430" s="442"/>
      <c r="E430" s="442"/>
      <c r="F430" s="443" t="s">
        <v>777</v>
      </c>
      <c r="G430" s="443"/>
    </row>
    <row r="431" spans="1:10" ht="33.75" customHeight="1">
      <c r="A431" s="444" t="s">
        <v>778</v>
      </c>
      <c r="B431" s="444"/>
      <c r="C431" s="444"/>
      <c r="D431" s="444"/>
      <c r="E431" s="444"/>
      <c r="F431" s="445" t="s">
        <v>779</v>
      </c>
      <c r="G431" s="446"/>
      <c r="H431" s="105"/>
      <c r="I431" s="38"/>
      <c r="J431" s="38"/>
    </row>
    <row r="432" spans="1:10" ht="27" customHeight="1">
      <c r="A432" s="444" t="s">
        <v>780</v>
      </c>
      <c r="B432" s="444"/>
      <c r="C432" s="444"/>
      <c r="D432" s="444"/>
      <c r="E432" s="444"/>
      <c r="F432" s="447"/>
      <c r="G432" s="448"/>
      <c r="H432" s="105"/>
      <c r="I432" s="38"/>
      <c r="J432" s="38"/>
    </row>
    <row r="433" spans="1:10" ht="15.75">
      <c r="A433" s="195"/>
      <c r="B433" s="195"/>
      <c r="C433" s="195"/>
      <c r="D433" s="195"/>
      <c r="E433" s="195"/>
      <c r="F433" s="196"/>
      <c r="G433" s="196"/>
      <c r="H433" s="105"/>
      <c r="I433" s="38"/>
      <c r="J433" s="38"/>
    </row>
    <row r="434" spans="1:10" ht="15.75">
      <c r="A434" s="195"/>
      <c r="B434" s="195"/>
      <c r="C434" s="195"/>
      <c r="D434" s="195"/>
      <c r="E434" s="195"/>
      <c r="F434" s="195"/>
      <c r="G434" s="195"/>
      <c r="H434" s="105"/>
      <c r="I434" s="38"/>
      <c r="J434" s="38"/>
    </row>
    <row r="435" spans="1:10" ht="33.75" customHeight="1">
      <c r="A435" s="441" t="s">
        <v>781</v>
      </c>
      <c r="B435" s="441"/>
      <c r="C435" s="441"/>
      <c r="D435" s="441"/>
      <c r="E435" s="441"/>
      <c r="F435" s="441"/>
      <c r="G435" s="441"/>
      <c r="H435" s="105"/>
      <c r="I435" s="38"/>
      <c r="J435" s="38"/>
    </row>
    <row r="436" spans="1:10" ht="31.5">
      <c r="A436" s="143" t="s">
        <v>774</v>
      </c>
      <c r="B436" s="140" t="s">
        <v>775</v>
      </c>
      <c r="C436" s="442" t="s">
        <v>782</v>
      </c>
      <c r="D436" s="442"/>
      <c r="E436" s="442"/>
      <c r="F436" s="443" t="s">
        <v>777</v>
      </c>
      <c r="G436" s="443"/>
      <c r="H436" s="105"/>
      <c r="I436" s="38"/>
      <c r="J436" s="38"/>
    </row>
    <row r="437" spans="1:10" ht="33" customHeight="1">
      <c r="A437" s="197" t="s">
        <v>783</v>
      </c>
      <c r="B437" s="198">
        <v>45567</v>
      </c>
      <c r="C437" s="450" t="s">
        <v>784</v>
      </c>
      <c r="D437" s="451"/>
      <c r="E437" s="452"/>
      <c r="F437" s="453" t="s">
        <v>785</v>
      </c>
      <c r="G437" s="454"/>
      <c r="H437" s="105"/>
      <c r="I437" s="38"/>
      <c r="J437" s="38"/>
    </row>
    <row r="438" spans="1:10" ht="33" customHeight="1">
      <c r="A438" s="444" t="s">
        <v>786</v>
      </c>
      <c r="B438" s="444"/>
      <c r="C438" s="444"/>
      <c r="D438" s="444"/>
      <c r="E438" s="444"/>
      <c r="F438" s="445" t="s">
        <v>779</v>
      </c>
      <c r="G438" s="446"/>
      <c r="H438" s="105"/>
      <c r="I438" s="38"/>
      <c r="J438" s="38"/>
    </row>
    <row r="439" spans="1:10" ht="39.75" customHeight="1">
      <c r="A439" s="444" t="s">
        <v>787</v>
      </c>
      <c r="B439" s="444"/>
      <c r="C439" s="444"/>
      <c r="D439" s="444"/>
      <c r="E439" s="444"/>
      <c r="F439" s="447"/>
      <c r="G439" s="448"/>
      <c r="H439" s="105"/>
      <c r="I439" s="38"/>
      <c r="J439" s="38"/>
    </row>
    <row r="440" spans="1:10" ht="15.75">
      <c r="A440" s="195"/>
      <c r="B440" s="195"/>
      <c r="C440" s="195"/>
      <c r="D440" s="195"/>
      <c r="E440" s="195"/>
      <c r="F440" s="195"/>
      <c r="G440" s="195"/>
      <c r="H440" s="105"/>
      <c r="I440" s="38"/>
      <c r="J440" s="38"/>
    </row>
    <row r="441" spans="1:10" ht="28.5" customHeight="1">
      <c r="A441" s="441" t="s">
        <v>788</v>
      </c>
      <c r="B441" s="441"/>
      <c r="C441" s="441"/>
      <c r="D441" s="441"/>
      <c r="E441" s="441"/>
      <c r="F441" s="441"/>
      <c r="G441" s="441"/>
      <c r="H441" s="105"/>
      <c r="I441" s="38"/>
      <c r="J441" s="38"/>
    </row>
    <row r="442" spans="1:10" ht="37.5" customHeight="1">
      <c r="A442" s="143" t="s">
        <v>774</v>
      </c>
      <c r="B442" s="140" t="s">
        <v>775</v>
      </c>
      <c r="C442" s="442" t="s">
        <v>782</v>
      </c>
      <c r="D442" s="442"/>
      <c r="E442" s="442"/>
      <c r="F442" s="443" t="s">
        <v>777</v>
      </c>
      <c r="G442" s="443"/>
      <c r="H442" s="105"/>
      <c r="I442" s="38"/>
      <c r="J442" s="38"/>
    </row>
    <row r="443" spans="1:10" ht="31.5" customHeight="1">
      <c r="A443" s="444" t="s">
        <v>789</v>
      </c>
      <c r="B443" s="444"/>
      <c r="C443" s="444"/>
      <c r="D443" s="444"/>
      <c r="E443" s="444"/>
      <c r="F443" s="453" t="s">
        <v>779</v>
      </c>
      <c r="G443" s="454"/>
      <c r="H443" s="105"/>
      <c r="I443" s="38"/>
      <c r="J443" s="38"/>
    </row>
    <row r="444" spans="1:10" ht="15.75">
      <c r="A444" s="441" t="s">
        <v>790</v>
      </c>
      <c r="B444" s="441"/>
      <c r="C444" s="441"/>
      <c r="D444" s="441"/>
      <c r="E444" s="441"/>
      <c r="F444" s="441"/>
      <c r="G444" s="441"/>
      <c r="H444" s="105"/>
      <c r="I444" s="38"/>
      <c r="J444" s="38"/>
    </row>
    <row r="445" spans="1:10" ht="31.5" customHeight="1">
      <c r="A445" s="143" t="s">
        <v>774</v>
      </c>
      <c r="B445" s="140" t="s">
        <v>775</v>
      </c>
      <c r="C445" s="442" t="s">
        <v>782</v>
      </c>
      <c r="D445" s="442"/>
      <c r="E445" s="442"/>
      <c r="F445" s="443" t="s">
        <v>777</v>
      </c>
      <c r="G445" s="443"/>
      <c r="H445" s="105"/>
      <c r="I445" s="38"/>
      <c r="J445" s="38"/>
    </row>
    <row r="446" spans="1:10" ht="47.25">
      <c r="A446" s="194" t="s">
        <v>791</v>
      </c>
      <c r="B446" s="199">
        <v>45503</v>
      </c>
      <c r="C446" s="444" t="s">
        <v>792</v>
      </c>
      <c r="D446" s="444"/>
      <c r="E446" s="444"/>
      <c r="F446" s="449" t="s">
        <v>793</v>
      </c>
      <c r="G446" s="449"/>
      <c r="H446" s="105"/>
      <c r="I446" s="38"/>
      <c r="J446" s="38"/>
    </row>
    <row r="447" spans="1:10" ht="58.5" customHeight="1">
      <c r="A447" s="444" t="s">
        <v>794</v>
      </c>
      <c r="B447" s="444"/>
      <c r="C447" s="444"/>
      <c r="D447" s="444"/>
      <c r="E447" s="444"/>
      <c r="F447" s="449" t="s">
        <v>795</v>
      </c>
      <c r="G447" s="449"/>
      <c r="H447" s="105"/>
      <c r="I447" s="38"/>
      <c r="J447" s="38"/>
    </row>
    <row r="448" spans="1:10" ht="45" customHeight="1">
      <c r="H448" s="105"/>
      <c r="I448" s="38"/>
      <c r="J448" s="38"/>
    </row>
    <row r="449" spans="1:10" ht="15.75">
      <c r="A449" s="142"/>
      <c r="B449" s="142"/>
      <c r="C449" s="142"/>
      <c r="D449" s="142"/>
      <c r="E449" s="142"/>
      <c r="F449" s="142"/>
      <c r="G449" s="142"/>
      <c r="H449" s="105"/>
      <c r="I449" s="38"/>
      <c r="J449" s="38"/>
    </row>
    <row r="450" spans="1:10" ht="15.75">
      <c r="A450" s="441" t="s">
        <v>796</v>
      </c>
      <c r="B450" s="441"/>
      <c r="C450" s="441"/>
      <c r="D450" s="441"/>
      <c r="E450" s="441"/>
      <c r="F450" s="441"/>
      <c r="G450" s="441"/>
    </row>
    <row r="451" spans="1:10" ht="33.75" customHeight="1">
      <c r="A451" s="143" t="s">
        <v>774</v>
      </c>
      <c r="B451" s="140" t="s">
        <v>775</v>
      </c>
      <c r="C451" s="442" t="s">
        <v>776</v>
      </c>
      <c r="D451" s="442"/>
      <c r="E451" s="442"/>
      <c r="F451" s="443" t="s">
        <v>777</v>
      </c>
      <c r="G451" s="443"/>
    </row>
    <row r="452" spans="1:10" ht="38.25" customHeight="1">
      <c r="A452" s="141"/>
      <c r="B452" s="144"/>
      <c r="C452" s="455"/>
      <c r="D452" s="455"/>
      <c r="E452" s="455"/>
      <c r="F452" s="456"/>
      <c r="G452" s="457"/>
    </row>
    <row r="453" spans="1:10" ht="15.75">
      <c r="A453" s="142"/>
      <c r="B453" s="142"/>
      <c r="C453" s="142"/>
      <c r="D453" s="142"/>
      <c r="E453" s="142"/>
      <c r="F453" s="142"/>
      <c r="G453" s="142"/>
    </row>
    <row r="454" spans="1:10" ht="15.75">
      <c r="A454" s="461" t="s">
        <v>797</v>
      </c>
      <c r="B454" s="441"/>
      <c r="C454" s="441"/>
      <c r="D454" s="441"/>
      <c r="E454" s="441"/>
      <c r="F454" s="441"/>
      <c r="G454" s="441"/>
    </row>
    <row r="455" spans="1:10" ht="45" customHeight="1">
      <c r="A455" s="143" t="s">
        <v>774</v>
      </c>
      <c r="B455" s="140" t="s">
        <v>775</v>
      </c>
      <c r="C455" s="442" t="s">
        <v>782</v>
      </c>
      <c r="D455" s="442"/>
      <c r="E455" s="442"/>
      <c r="F455" s="443" t="s">
        <v>777</v>
      </c>
      <c r="G455" s="443"/>
    </row>
    <row r="456" spans="1:10" ht="35.25" customHeight="1">
      <c r="A456" s="145"/>
      <c r="B456" s="146"/>
      <c r="C456" s="458"/>
      <c r="D456" s="458"/>
      <c r="E456" s="458"/>
      <c r="F456" s="459"/>
      <c r="G456" s="460"/>
    </row>
    <row r="457" spans="1:10" ht="15.75">
      <c r="A457" s="142"/>
      <c r="B457" s="142"/>
      <c r="C457" s="142"/>
      <c r="D457" s="142"/>
      <c r="E457" s="142"/>
      <c r="F457" s="142"/>
      <c r="G457" s="142"/>
    </row>
    <row r="458" spans="1:10" ht="15.75">
      <c r="A458" s="441" t="s">
        <v>798</v>
      </c>
      <c r="B458" s="441"/>
      <c r="C458" s="441"/>
      <c r="D458" s="441"/>
      <c r="E458" s="441"/>
      <c r="F458" s="441"/>
      <c r="G458" s="441"/>
    </row>
    <row r="459" spans="1:10" ht="33.75" customHeight="1">
      <c r="A459" s="143" t="s">
        <v>774</v>
      </c>
      <c r="B459" s="140" t="s">
        <v>775</v>
      </c>
      <c r="C459" s="442" t="s">
        <v>782</v>
      </c>
      <c r="D459" s="442"/>
      <c r="E459" s="442"/>
      <c r="F459" s="443" t="s">
        <v>777</v>
      </c>
      <c r="G459" s="443"/>
    </row>
    <row r="460" spans="1:10" ht="15.75">
      <c r="A460" s="200" t="s">
        <v>799</v>
      </c>
      <c r="B460" s="198">
        <v>45555</v>
      </c>
      <c r="C460" s="462" t="s">
        <v>800</v>
      </c>
      <c r="D460" s="462"/>
      <c r="E460" s="462"/>
      <c r="F460" s="449" t="s">
        <v>801</v>
      </c>
      <c r="G460" s="449"/>
    </row>
    <row r="461" spans="1:10" ht="47.25" customHeight="1">
      <c r="A461" s="195"/>
      <c r="B461" s="195"/>
      <c r="C461" s="195"/>
      <c r="D461" s="195"/>
      <c r="E461" s="195"/>
      <c r="F461" s="195"/>
      <c r="G461" s="195"/>
    </row>
    <row r="462" spans="1:10" ht="15.75">
      <c r="A462" s="461" t="s">
        <v>847</v>
      </c>
      <c r="B462" s="441"/>
      <c r="C462" s="441"/>
      <c r="D462" s="441"/>
      <c r="E462" s="441"/>
      <c r="F462" s="441"/>
      <c r="G462" s="441"/>
    </row>
    <row r="463" spans="1:10" ht="34.5" customHeight="1">
      <c r="A463" s="143" t="s">
        <v>802</v>
      </c>
      <c r="B463" s="140" t="s">
        <v>775</v>
      </c>
      <c r="C463" s="442" t="s">
        <v>803</v>
      </c>
      <c r="D463" s="442"/>
      <c r="E463" s="442"/>
      <c r="F463" s="443" t="s">
        <v>804</v>
      </c>
      <c r="G463" s="443"/>
    </row>
    <row r="464" spans="1:10" ht="39.75" customHeight="1">
      <c r="A464" s="197" t="s">
        <v>805</v>
      </c>
      <c r="B464" s="198">
        <v>45470</v>
      </c>
      <c r="C464" s="463" t="s">
        <v>806</v>
      </c>
      <c r="D464" s="463"/>
      <c r="E464" s="463"/>
      <c r="F464" s="464" t="s">
        <v>848</v>
      </c>
      <c r="G464" s="465"/>
    </row>
    <row r="465" spans="1:8" ht="30" customHeight="1">
      <c r="A465" s="201" t="s">
        <v>807</v>
      </c>
      <c r="B465" s="199">
        <v>45534</v>
      </c>
      <c r="C465" s="444" t="s">
        <v>792</v>
      </c>
      <c r="D465" s="444"/>
      <c r="E465" s="444"/>
      <c r="F465" s="464" t="s">
        <v>808</v>
      </c>
      <c r="G465" s="465"/>
    </row>
    <row r="466" spans="1:8" ht="43.5" customHeight="1">
      <c r="A466" s="466" t="s">
        <v>809</v>
      </c>
      <c r="B466" s="467"/>
      <c r="C466" s="467"/>
      <c r="D466" s="467"/>
      <c r="E466" s="467"/>
      <c r="F466" s="467"/>
      <c r="G466" s="467"/>
    </row>
    <row r="467" spans="1:8" ht="39.75" customHeight="1">
      <c r="A467" s="441" t="s">
        <v>810</v>
      </c>
      <c r="B467" s="441"/>
      <c r="C467" s="441"/>
      <c r="D467" s="461" t="s">
        <v>811</v>
      </c>
      <c r="E467" s="441"/>
      <c r="F467" s="441"/>
      <c r="G467" s="441"/>
    </row>
    <row r="468" spans="1:8" ht="15.75">
      <c r="A468" s="468">
        <v>2019</v>
      </c>
      <c r="B468" s="468"/>
      <c r="C468" s="468"/>
      <c r="D468" s="469">
        <v>1.47</v>
      </c>
      <c r="E468" s="470"/>
      <c r="F468" s="470"/>
      <c r="G468" s="471"/>
    </row>
    <row r="469" spans="1:8" ht="15.75">
      <c r="A469" s="468">
        <v>2020</v>
      </c>
      <c r="B469" s="468"/>
      <c r="C469" s="468"/>
      <c r="D469" s="469">
        <v>2.3199999999999998</v>
      </c>
      <c r="E469" s="470"/>
      <c r="F469" s="470"/>
      <c r="G469" s="471"/>
    </row>
    <row r="470" spans="1:8" ht="15.75">
      <c r="A470" s="468">
        <v>2021</v>
      </c>
      <c r="B470" s="468"/>
      <c r="C470" s="468"/>
      <c r="D470" s="469">
        <v>2.34</v>
      </c>
      <c r="E470" s="470"/>
      <c r="F470" s="470"/>
      <c r="G470" s="471"/>
    </row>
    <row r="471" spans="1:8" ht="15.75">
      <c r="A471" s="468">
        <v>2022</v>
      </c>
      <c r="B471" s="468"/>
      <c r="C471" s="468"/>
      <c r="D471" s="472">
        <v>2.2200000000000002</v>
      </c>
      <c r="E471" s="473"/>
      <c r="F471" s="473"/>
      <c r="G471" s="474"/>
    </row>
    <row r="472" spans="1:8" ht="15.75">
      <c r="A472" s="475">
        <v>2023</v>
      </c>
      <c r="B472" s="475"/>
      <c r="C472" s="475"/>
      <c r="D472" s="469" t="s">
        <v>834</v>
      </c>
      <c r="E472" s="470"/>
      <c r="F472" s="470"/>
      <c r="G472" s="471"/>
    </row>
    <row r="473" spans="1:8" ht="31.5" customHeight="1">
      <c r="A473" s="476" t="s">
        <v>59</v>
      </c>
      <c r="B473" s="477"/>
      <c r="C473" s="477"/>
      <c r="D473" s="477"/>
      <c r="E473" s="477"/>
      <c r="F473" s="477"/>
      <c r="G473" s="478"/>
    </row>
    <row r="474" spans="1:8" ht="49.5" customHeight="1">
      <c r="A474" s="479" t="s">
        <v>853</v>
      </c>
      <c r="B474" s="480"/>
      <c r="C474" s="480"/>
      <c r="D474" s="480"/>
      <c r="E474" s="480"/>
      <c r="F474" s="480"/>
      <c r="G474" s="480"/>
    </row>
    <row r="475" spans="1:8" ht="45.75" customHeight="1">
      <c r="A475" s="481" t="s">
        <v>812</v>
      </c>
      <c r="B475" s="207"/>
      <c r="C475" s="207"/>
      <c r="D475" s="207"/>
      <c r="E475" s="207"/>
      <c r="F475" s="207"/>
      <c r="G475" s="208"/>
    </row>
    <row r="476" spans="1:8" ht="57" customHeight="1">
      <c r="A476" s="481" t="s">
        <v>813</v>
      </c>
      <c r="B476" s="207"/>
      <c r="C476" s="207"/>
      <c r="D476" s="207"/>
      <c r="E476" s="207"/>
      <c r="F476" s="207"/>
      <c r="G476" s="208"/>
    </row>
    <row r="477" spans="1:8" ht="48" customHeight="1">
      <c r="A477" s="481" t="s">
        <v>814</v>
      </c>
      <c r="B477" s="207"/>
      <c r="C477" s="207"/>
      <c r="D477" s="207"/>
      <c r="E477" s="207"/>
      <c r="F477" s="207"/>
      <c r="G477" s="208"/>
    </row>
    <row r="478" spans="1:8" ht="30" customHeight="1">
      <c r="A478" s="202" t="s">
        <v>815</v>
      </c>
      <c r="B478" s="207"/>
      <c r="C478" s="207"/>
      <c r="D478" s="207"/>
      <c r="E478" s="207"/>
      <c r="F478" s="207"/>
      <c r="G478" s="208"/>
      <c r="H478" s="148"/>
    </row>
    <row r="479" spans="1:8" ht="28.5" customHeight="1">
      <c r="A479" s="206" t="s">
        <v>816</v>
      </c>
      <c r="B479" s="207"/>
      <c r="C479" s="207"/>
      <c r="D479" s="207"/>
      <c r="E479" s="207"/>
      <c r="F479" s="207"/>
      <c r="G479" s="208"/>
      <c r="H479" s="148"/>
    </row>
    <row r="480" spans="1:8" ht="30.75" customHeight="1">
      <c r="A480" s="206" t="s">
        <v>817</v>
      </c>
      <c r="B480" s="207"/>
      <c r="C480" s="207"/>
      <c r="D480" s="207"/>
      <c r="E480" s="207"/>
      <c r="F480" s="207"/>
      <c r="G480" s="208"/>
      <c r="H480" s="148"/>
    </row>
    <row r="481" spans="1:8" ht="145.5" customHeight="1">
      <c r="A481" s="482"/>
      <c r="B481" s="207"/>
      <c r="C481" s="207"/>
      <c r="D481" s="207"/>
      <c r="E481" s="207"/>
      <c r="F481" s="207"/>
      <c r="G481" s="208"/>
      <c r="H481" s="148"/>
    </row>
    <row r="482" spans="1:8" ht="27" customHeight="1">
      <c r="A482" s="206" t="s">
        <v>818</v>
      </c>
      <c r="B482" s="207"/>
      <c r="C482" s="207"/>
      <c r="D482" s="207"/>
      <c r="E482" s="207"/>
      <c r="F482" s="207"/>
      <c r="G482" s="208"/>
      <c r="H482" s="148"/>
    </row>
    <row r="483" spans="1:8" ht="33.75" customHeight="1">
      <c r="A483" s="206" t="s">
        <v>819</v>
      </c>
      <c r="B483" s="207"/>
      <c r="C483" s="207"/>
      <c r="D483" s="207"/>
      <c r="E483" s="207"/>
      <c r="F483" s="207"/>
      <c r="G483" s="208"/>
      <c r="H483" s="148"/>
    </row>
    <row r="484" spans="1:8" ht="35.25" customHeight="1">
      <c r="A484" s="206" t="s">
        <v>820</v>
      </c>
      <c r="B484" s="207"/>
      <c r="C484" s="207"/>
      <c r="D484" s="207"/>
      <c r="E484" s="207"/>
      <c r="F484" s="207"/>
      <c r="G484" s="208"/>
      <c r="H484" s="148"/>
    </row>
    <row r="485" spans="1:8" ht="28.5" customHeight="1">
      <c r="A485" s="206" t="s">
        <v>822</v>
      </c>
      <c r="B485" s="483"/>
      <c r="C485" s="483"/>
      <c r="D485" s="483"/>
      <c r="E485" s="483"/>
      <c r="F485" s="483"/>
      <c r="G485" s="484"/>
      <c r="H485" s="148"/>
    </row>
    <row r="486" spans="1:8" ht="32.25" customHeight="1">
      <c r="A486" s="206" t="s">
        <v>821</v>
      </c>
      <c r="B486" s="207"/>
      <c r="C486" s="207"/>
      <c r="D486" s="207"/>
      <c r="E486" s="207"/>
      <c r="F486" s="207"/>
      <c r="G486" s="208"/>
      <c r="H486" s="148"/>
    </row>
    <row r="487" spans="1:8" ht="30.75" customHeight="1">
      <c r="A487" s="206" t="s">
        <v>823</v>
      </c>
      <c r="B487" s="207"/>
      <c r="C487" s="207"/>
      <c r="D487" s="207"/>
      <c r="E487" s="207"/>
      <c r="F487" s="207"/>
      <c r="G487" s="208"/>
      <c r="H487" s="148"/>
    </row>
    <row r="488" spans="1:8" ht="33" customHeight="1">
      <c r="A488" s="206" t="s">
        <v>824</v>
      </c>
      <c r="B488" s="207"/>
      <c r="C488" s="207"/>
      <c r="D488" s="207"/>
      <c r="E488" s="207"/>
      <c r="F488" s="207"/>
      <c r="G488" s="208"/>
      <c r="H488" s="148"/>
    </row>
    <row r="489" spans="1:8" ht="27" customHeight="1">
      <c r="A489" s="206" t="s">
        <v>825</v>
      </c>
      <c r="B489" s="207"/>
      <c r="C489" s="207"/>
      <c r="D489" s="207"/>
      <c r="E489" s="207"/>
      <c r="F489" s="207"/>
      <c r="G489" s="208"/>
      <c r="H489" s="148"/>
    </row>
    <row r="490" spans="1:8" ht="30" customHeight="1">
      <c r="A490" s="206" t="s">
        <v>826</v>
      </c>
      <c r="B490" s="207"/>
      <c r="C490" s="207"/>
      <c r="D490" s="207"/>
      <c r="E490" s="207"/>
      <c r="F490" s="207"/>
      <c r="G490" s="208"/>
      <c r="H490" s="148"/>
    </row>
    <row r="491" spans="1:8" ht="31.5" customHeight="1">
      <c r="A491" s="206" t="s">
        <v>827</v>
      </c>
      <c r="B491" s="483"/>
      <c r="C491" s="483"/>
      <c r="D491" s="483"/>
      <c r="E491" s="483"/>
      <c r="F491" s="483"/>
      <c r="G491" s="484"/>
      <c r="H491" s="148"/>
    </row>
    <row r="492" spans="1:8" ht="26.25" customHeight="1">
      <c r="A492" s="206" t="s">
        <v>828</v>
      </c>
      <c r="B492" s="207"/>
      <c r="C492" s="207"/>
      <c r="D492" s="207"/>
      <c r="E492" s="207"/>
      <c r="F492" s="207"/>
      <c r="G492" s="208"/>
      <c r="H492" s="148"/>
    </row>
    <row r="493" spans="1:8" ht="25.5" customHeight="1">
      <c r="A493" s="206" t="s">
        <v>829</v>
      </c>
      <c r="B493" s="483"/>
      <c r="C493" s="483"/>
      <c r="D493" s="483"/>
      <c r="E493" s="483"/>
      <c r="F493" s="483"/>
      <c r="G493" s="484"/>
      <c r="H493" s="148"/>
    </row>
    <row r="494" spans="1:8" ht="21.75" customHeight="1">
      <c r="A494" s="206" t="s">
        <v>830</v>
      </c>
      <c r="B494" s="207"/>
      <c r="C494" s="207"/>
      <c r="D494" s="207"/>
      <c r="E494" s="207"/>
      <c r="F494" s="207"/>
      <c r="G494" s="208"/>
      <c r="H494" s="148"/>
    </row>
    <row r="495" spans="1:8" ht="28.5" customHeight="1">
      <c r="A495" s="202" t="s">
        <v>849</v>
      </c>
      <c r="B495" s="209"/>
      <c r="C495" s="209"/>
      <c r="D495" s="209"/>
      <c r="E495" s="209"/>
      <c r="F495" s="209"/>
      <c r="G495" s="210"/>
      <c r="H495" s="148"/>
    </row>
    <row r="496" spans="1:8" ht="193.5" customHeight="1">
      <c r="A496" s="205"/>
      <c r="B496" s="209"/>
      <c r="C496" s="209"/>
      <c r="D496" s="209"/>
      <c r="E496" s="209"/>
      <c r="F496" s="209"/>
      <c r="G496" s="210"/>
    </row>
    <row r="497" spans="1:7" ht="27.75" customHeight="1">
      <c r="A497" s="202" t="s">
        <v>852</v>
      </c>
      <c r="B497" s="203"/>
      <c r="C497" s="203"/>
      <c r="D497" s="203"/>
      <c r="E497" s="203"/>
      <c r="F497" s="203"/>
      <c r="G497" s="204"/>
    </row>
    <row r="498" spans="1:7" ht="26.25" customHeight="1">
      <c r="A498" s="202" t="s">
        <v>850</v>
      </c>
      <c r="B498" s="203"/>
      <c r="C498" s="203"/>
      <c r="D498" s="203"/>
      <c r="E498" s="203"/>
      <c r="F498" s="203"/>
      <c r="G498" s="204"/>
    </row>
    <row r="499" spans="1:7" ht="24.75" customHeight="1">
      <c r="A499" s="205" t="s">
        <v>854</v>
      </c>
      <c r="B499" s="203"/>
      <c r="C499" s="203"/>
      <c r="D499" s="203"/>
      <c r="E499" s="203"/>
      <c r="F499" s="203"/>
      <c r="G499" s="204"/>
    </row>
    <row r="500" spans="1:7" ht="32.25" customHeight="1">
      <c r="A500" s="202" t="s">
        <v>851</v>
      </c>
      <c r="B500" s="203"/>
      <c r="C500" s="203"/>
      <c r="D500" s="203"/>
      <c r="E500" s="203"/>
      <c r="F500" s="203"/>
      <c r="G500" s="204"/>
    </row>
    <row r="504" spans="1:7">
      <c r="F504" s="1" t="s">
        <v>857</v>
      </c>
    </row>
    <row r="505" spans="1:7">
      <c r="F505" s="1" t="s">
        <v>855</v>
      </c>
    </row>
    <row r="506" spans="1:7">
      <c r="F506" s="1" t="s">
        <v>26</v>
      </c>
    </row>
    <row r="507" spans="1:7">
      <c r="F507" s="1" t="s">
        <v>856</v>
      </c>
    </row>
  </sheetData>
  <mergeCells count="410">
    <mergeCell ref="A495:G495"/>
    <mergeCell ref="A473:G473"/>
    <mergeCell ref="A468:C468"/>
    <mergeCell ref="D468:G468"/>
    <mergeCell ref="A469:C469"/>
    <mergeCell ref="D469:G469"/>
    <mergeCell ref="A474:G474"/>
    <mergeCell ref="A475:G475"/>
    <mergeCell ref="A476:G476"/>
    <mergeCell ref="A494:G494"/>
    <mergeCell ref="A477:G477"/>
    <mergeCell ref="A480:G480"/>
    <mergeCell ref="A479:G479"/>
    <mergeCell ref="A478:G478"/>
    <mergeCell ref="A481:G481"/>
    <mergeCell ref="A486:G486"/>
    <mergeCell ref="A482:G482"/>
    <mergeCell ref="A485:G485"/>
    <mergeCell ref="A484:G484"/>
    <mergeCell ref="A483:G483"/>
    <mergeCell ref="A493:G493"/>
    <mergeCell ref="A488:G488"/>
    <mergeCell ref="A491:G491"/>
    <mergeCell ref="A487:G487"/>
    <mergeCell ref="A466:G466"/>
    <mergeCell ref="A467:C467"/>
    <mergeCell ref="D467:G467"/>
    <mergeCell ref="A470:C470"/>
    <mergeCell ref="D470:G470"/>
    <mergeCell ref="A471:C471"/>
    <mergeCell ref="D471:G471"/>
    <mergeCell ref="A472:C472"/>
    <mergeCell ref="D472:G472"/>
    <mergeCell ref="C460:E460"/>
    <mergeCell ref="F460:G460"/>
    <mergeCell ref="C464:E464"/>
    <mergeCell ref="F464:G464"/>
    <mergeCell ref="C465:E465"/>
    <mergeCell ref="F465:G465"/>
    <mergeCell ref="A458:G458"/>
    <mergeCell ref="C459:E459"/>
    <mergeCell ref="F459:G459"/>
    <mergeCell ref="A462:G462"/>
    <mergeCell ref="C463:E463"/>
    <mergeCell ref="F463:G463"/>
    <mergeCell ref="C452:E452"/>
    <mergeCell ref="F452:G452"/>
    <mergeCell ref="C456:E456"/>
    <mergeCell ref="F456:G456"/>
    <mergeCell ref="A450:G450"/>
    <mergeCell ref="C451:E451"/>
    <mergeCell ref="F451:G451"/>
    <mergeCell ref="A454:G454"/>
    <mergeCell ref="C455:E455"/>
    <mergeCell ref="F455:G455"/>
    <mergeCell ref="F447:G447"/>
    <mergeCell ref="C436:E436"/>
    <mergeCell ref="F436:G436"/>
    <mergeCell ref="A441:G441"/>
    <mergeCell ref="C442:E442"/>
    <mergeCell ref="F442:G442"/>
    <mergeCell ref="C446:E446"/>
    <mergeCell ref="F446:G446"/>
    <mergeCell ref="C437:E437"/>
    <mergeCell ref="A438:E438"/>
    <mergeCell ref="A439:E439"/>
    <mergeCell ref="F437:G437"/>
    <mergeCell ref="F438:G439"/>
    <mergeCell ref="A443:E443"/>
    <mergeCell ref="F443:G443"/>
    <mergeCell ref="A444:G444"/>
    <mergeCell ref="C445:E445"/>
    <mergeCell ref="F445:G445"/>
    <mergeCell ref="A447:E447"/>
    <mergeCell ref="A425:G425"/>
    <mergeCell ref="A426:G426"/>
    <mergeCell ref="A427:G427"/>
    <mergeCell ref="A428:G428"/>
    <mergeCell ref="A429:G429"/>
    <mergeCell ref="C430:E430"/>
    <mergeCell ref="F430:G430"/>
    <mergeCell ref="A435:G435"/>
    <mergeCell ref="A431:E431"/>
    <mergeCell ref="F431:G432"/>
    <mergeCell ref="A432:E432"/>
    <mergeCell ref="C424:D424"/>
    <mergeCell ref="F424:G424"/>
    <mergeCell ref="C418:D418"/>
    <mergeCell ref="F418:G418"/>
    <mergeCell ref="A419:G419"/>
    <mergeCell ref="A420:G420"/>
    <mergeCell ref="A421:G421"/>
    <mergeCell ref="C422:D422"/>
    <mergeCell ref="F422:G422"/>
    <mergeCell ref="C423:D423"/>
    <mergeCell ref="F423:G423"/>
    <mergeCell ref="A412:B412"/>
    <mergeCell ref="C412:F412"/>
    <mergeCell ref="A413:B413"/>
    <mergeCell ref="C413:F413"/>
    <mergeCell ref="A414:B414"/>
    <mergeCell ref="C414:F414"/>
    <mergeCell ref="A415:G415"/>
    <mergeCell ref="A416:G416"/>
    <mergeCell ref="C417:D417"/>
    <mergeCell ref="F417:G417"/>
    <mergeCell ref="A407:B407"/>
    <mergeCell ref="C407:F407"/>
    <mergeCell ref="A408:B408"/>
    <mergeCell ref="C408:F408"/>
    <mergeCell ref="A409:B409"/>
    <mergeCell ref="C409:F409"/>
    <mergeCell ref="A410:B410"/>
    <mergeCell ref="C410:F410"/>
    <mergeCell ref="A411:B411"/>
    <mergeCell ref="C411:F411"/>
    <mergeCell ref="A403:B403"/>
    <mergeCell ref="C403:D403"/>
    <mergeCell ref="E403:G403"/>
    <mergeCell ref="A404:B404"/>
    <mergeCell ref="C404:D404"/>
    <mergeCell ref="E404:G404"/>
    <mergeCell ref="A405:B405"/>
    <mergeCell ref="C405:F405"/>
    <mergeCell ref="A406:B406"/>
    <mergeCell ref="C406:F406"/>
    <mergeCell ref="A400:B400"/>
    <mergeCell ref="C400:D400"/>
    <mergeCell ref="E400:G400"/>
    <mergeCell ref="A401:B401"/>
    <mergeCell ref="C401:D401"/>
    <mergeCell ref="E401:G401"/>
    <mergeCell ref="A402:B402"/>
    <mergeCell ref="C402:D402"/>
    <mergeCell ref="E402:G402"/>
    <mergeCell ref="A397:B397"/>
    <mergeCell ref="C397:D397"/>
    <mergeCell ref="E397:G397"/>
    <mergeCell ref="A398:B398"/>
    <mergeCell ref="C398:D398"/>
    <mergeCell ref="E398:G398"/>
    <mergeCell ref="A399:B399"/>
    <mergeCell ref="C399:D399"/>
    <mergeCell ref="E399:G399"/>
    <mergeCell ref="A390:G390"/>
    <mergeCell ref="D391:F391"/>
    <mergeCell ref="D392:F392"/>
    <mergeCell ref="A393:G393"/>
    <mergeCell ref="A394:G394"/>
    <mergeCell ref="A395:G395"/>
    <mergeCell ref="A396:B396"/>
    <mergeCell ref="C396:D396"/>
    <mergeCell ref="E396:G396"/>
    <mergeCell ref="I131:I132"/>
    <mergeCell ref="J131:J132"/>
    <mergeCell ref="K131:K132"/>
    <mergeCell ref="H118:H119"/>
    <mergeCell ref="A120:A121"/>
    <mergeCell ref="B120:B121"/>
    <mergeCell ref="C120:C121"/>
    <mergeCell ref="D120:D121"/>
    <mergeCell ref="E120:E121"/>
    <mergeCell ref="F120:F121"/>
    <mergeCell ref="H120:H121"/>
    <mergeCell ref="A122:A123"/>
    <mergeCell ref="B122:B123"/>
    <mergeCell ref="C122:C123"/>
    <mergeCell ref="D122:D123"/>
    <mergeCell ref="E122:E123"/>
    <mergeCell ref="F122:F123"/>
    <mergeCell ref="G122:G123"/>
    <mergeCell ref="A124:A125"/>
    <mergeCell ref="B124:B125"/>
    <mergeCell ref="C124:C125"/>
    <mergeCell ref="D124:D125"/>
    <mergeCell ref="E124:E125"/>
    <mergeCell ref="F124:F125"/>
    <mergeCell ref="B78:B79"/>
    <mergeCell ref="E47:F47"/>
    <mergeCell ref="B57:D57"/>
    <mergeCell ref="E57:G57"/>
    <mergeCell ref="B58:D58"/>
    <mergeCell ref="E58:G58"/>
    <mergeCell ref="B59:D59"/>
    <mergeCell ref="E59:G59"/>
    <mergeCell ref="A55:G55"/>
    <mergeCell ref="B56:D56"/>
    <mergeCell ref="E56:G56"/>
    <mergeCell ref="A78:A79"/>
    <mergeCell ref="A74:G74"/>
    <mergeCell ref="A76:G76"/>
    <mergeCell ref="A67:G67"/>
    <mergeCell ref="A69:G69"/>
    <mergeCell ref="C70:D70"/>
    <mergeCell ref="E70:F70"/>
    <mergeCell ref="C71:D71"/>
    <mergeCell ref="E71:F71"/>
    <mergeCell ref="C72:D72"/>
    <mergeCell ref="E72:F72"/>
    <mergeCell ref="C73:D73"/>
    <mergeCell ref="E73:F73"/>
    <mergeCell ref="B34:C34"/>
    <mergeCell ref="D34:E34"/>
    <mergeCell ref="F34:G34"/>
    <mergeCell ref="A52:G52"/>
    <mergeCell ref="A54:G54"/>
    <mergeCell ref="B31:C31"/>
    <mergeCell ref="D31:E31"/>
    <mergeCell ref="F31:G31"/>
    <mergeCell ref="B32:C32"/>
    <mergeCell ref="D32:E32"/>
    <mergeCell ref="F32:G32"/>
    <mergeCell ref="B33:C33"/>
    <mergeCell ref="D33:E33"/>
    <mergeCell ref="F33:G33"/>
    <mergeCell ref="B47:C47"/>
    <mergeCell ref="B48:C48"/>
    <mergeCell ref="E48:F48"/>
    <mergeCell ref="B49:C49"/>
    <mergeCell ref="E49:F49"/>
    <mergeCell ref="B50:C50"/>
    <mergeCell ref="E50:F50"/>
    <mergeCell ref="B51:C51"/>
    <mergeCell ref="E51:F51"/>
    <mergeCell ref="B35:C35"/>
    <mergeCell ref="A60:G60"/>
    <mergeCell ref="A62:G62"/>
    <mergeCell ref="B63:D63"/>
    <mergeCell ref="E63:G63"/>
    <mergeCell ref="B64:D64"/>
    <mergeCell ref="E64:G64"/>
    <mergeCell ref="B65:D65"/>
    <mergeCell ref="E65:G65"/>
    <mergeCell ref="B66:D66"/>
    <mergeCell ref="E66:G66"/>
    <mergeCell ref="A3:G4"/>
    <mergeCell ref="A5:G5"/>
    <mergeCell ref="A8:G8"/>
    <mergeCell ref="A9:G14"/>
    <mergeCell ref="A15:G15"/>
    <mergeCell ref="A16:G21"/>
    <mergeCell ref="A22:G22"/>
    <mergeCell ref="A23:G23"/>
    <mergeCell ref="F24:G24"/>
    <mergeCell ref="B24:C24"/>
    <mergeCell ref="D24:E24"/>
    <mergeCell ref="A6:B6"/>
    <mergeCell ref="C6:G6"/>
    <mergeCell ref="A7:B7"/>
    <mergeCell ref="C7:G7"/>
    <mergeCell ref="F25:G25"/>
    <mergeCell ref="F26:G26"/>
    <mergeCell ref="F27:G27"/>
    <mergeCell ref="F28:G28"/>
    <mergeCell ref="B29:C29"/>
    <mergeCell ref="D29:E29"/>
    <mergeCell ref="F29:G29"/>
    <mergeCell ref="B30:C30"/>
    <mergeCell ref="D30:E30"/>
    <mergeCell ref="F30:G30"/>
    <mergeCell ref="D27:E27"/>
    <mergeCell ref="B25:C25"/>
    <mergeCell ref="B26:C26"/>
    <mergeCell ref="B27:C27"/>
    <mergeCell ref="D25:E25"/>
    <mergeCell ref="D26:E26"/>
    <mergeCell ref="B28:C28"/>
    <mergeCell ref="D28:E28"/>
    <mergeCell ref="D35:E35"/>
    <mergeCell ref="B46:C46"/>
    <mergeCell ref="E46:F46"/>
    <mergeCell ref="A42:G42"/>
    <mergeCell ref="A43:G43"/>
    <mergeCell ref="A44:G44"/>
    <mergeCell ref="A45:G45"/>
    <mergeCell ref="A37:D37"/>
    <mergeCell ref="E37:G37"/>
    <mergeCell ref="A38:D38"/>
    <mergeCell ref="E38:G38"/>
    <mergeCell ref="A39:D39"/>
    <mergeCell ref="E39:G39"/>
    <mergeCell ref="A40:D40"/>
    <mergeCell ref="E40:G40"/>
    <mergeCell ref="A41:G41"/>
    <mergeCell ref="F35:G35"/>
    <mergeCell ref="B36:C36"/>
    <mergeCell ref="D36:E36"/>
    <mergeCell ref="F36:G36"/>
    <mergeCell ref="B80:B83"/>
    <mergeCell ref="C80:C83"/>
    <mergeCell ref="D80:D83"/>
    <mergeCell ref="E80:E83"/>
    <mergeCell ref="F80:F81"/>
    <mergeCell ref="A111:A112"/>
    <mergeCell ref="A114:A116"/>
    <mergeCell ref="A118:A119"/>
    <mergeCell ref="B118:B119"/>
    <mergeCell ref="C118:C119"/>
    <mergeCell ref="D118:D119"/>
    <mergeCell ref="E118:E119"/>
    <mergeCell ref="F118:F119"/>
    <mergeCell ref="G229:G234"/>
    <mergeCell ref="A1:G2"/>
    <mergeCell ref="G178:G183"/>
    <mergeCell ref="A189:A190"/>
    <mergeCell ref="B189:B190"/>
    <mergeCell ref="F189:F190"/>
    <mergeCell ref="G189:G190"/>
    <mergeCell ref="G171:G174"/>
    <mergeCell ref="G149:G167"/>
    <mergeCell ref="G168:G169"/>
    <mergeCell ref="A147:A148"/>
    <mergeCell ref="B147:B148"/>
    <mergeCell ref="F147:F148"/>
    <mergeCell ref="G147:G148"/>
    <mergeCell ref="A131:A132"/>
    <mergeCell ref="B131:B132"/>
    <mergeCell ref="C131:C132"/>
    <mergeCell ref="D131:D132"/>
    <mergeCell ref="E131:E132"/>
    <mergeCell ref="F131:F132"/>
    <mergeCell ref="C140:D140"/>
    <mergeCell ref="F140:G140"/>
    <mergeCell ref="A141:G141"/>
    <mergeCell ref="A80:A83"/>
    <mergeCell ref="A142:G142"/>
    <mergeCell ref="A201:A202"/>
    <mergeCell ref="B201:B202"/>
    <mergeCell ref="C201:C202"/>
    <mergeCell ref="F201:F202"/>
    <mergeCell ref="G201:G202"/>
    <mergeCell ref="G209:G215"/>
    <mergeCell ref="G216:G217"/>
    <mergeCell ref="G218:G224"/>
    <mergeCell ref="A251:B251"/>
    <mergeCell ref="A358:G358"/>
    <mergeCell ref="A359:G359"/>
    <mergeCell ref="A250:G250"/>
    <mergeCell ref="A360:G360"/>
    <mergeCell ref="A361:G361"/>
    <mergeCell ref="C362:D362"/>
    <mergeCell ref="E362:F362"/>
    <mergeCell ref="G236:G239"/>
    <mergeCell ref="G240:G242"/>
    <mergeCell ref="C363:D363"/>
    <mergeCell ref="E363:F363"/>
    <mergeCell ref="C364:D364"/>
    <mergeCell ref="E364:F364"/>
    <mergeCell ref="C365:D365"/>
    <mergeCell ref="E365:F365"/>
    <mergeCell ref="C366:D366"/>
    <mergeCell ref="E366:F366"/>
    <mergeCell ref="C367:D367"/>
    <mergeCell ref="E367:F367"/>
    <mergeCell ref="C368:D368"/>
    <mergeCell ref="E368:F368"/>
    <mergeCell ref="C369:D369"/>
    <mergeCell ref="E369:F369"/>
    <mergeCell ref="C370:D370"/>
    <mergeCell ref="E370:F370"/>
    <mergeCell ref="C371:D371"/>
    <mergeCell ref="E371:F371"/>
    <mergeCell ref="C372:D372"/>
    <mergeCell ref="E372:F372"/>
    <mergeCell ref="C388:D388"/>
    <mergeCell ref="F388:G388"/>
    <mergeCell ref="A389:B389"/>
    <mergeCell ref="C389:D389"/>
    <mergeCell ref="C373:D373"/>
    <mergeCell ref="E373:F373"/>
    <mergeCell ref="A374:D374"/>
    <mergeCell ref="E374:F374"/>
    <mergeCell ref="A375:D375"/>
    <mergeCell ref="E375:F375"/>
    <mergeCell ref="A376:D376"/>
    <mergeCell ref="E376:F376"/>
    <mergeCell ref="F389:G389"/>
    <mergeCell ref="A385:B385"/>
    <mergeCell ref="C385:D385"/>
    <mergeCell ref="F385:G385"/>
    <mergeCell ref="A386:B386"/>
    <mergeCell ref="C386:D386"/>
    <mergeCell ref="F386:G386"/>
    <mergeCell ref="A387:B387"/>
    <mergeCell ref="C387:D387"/>
    <mergeCell ref="F387:G387"/>
    <mergeCell ref="A497:G497"/>
    <mergeCell ref="A498:G498"/>
    <mergeCell ref="A499:G499"/>
    <mergeCell ref="A500:G500"/>
    <mergeCell ref="A490:G490"/>
    <mergeCell ref="A489:G489"/>
    <mergeCell ref="A492:G492"/>
    <mergeCell ref="A496:G496"/>
    <mergeCell ref="C377:D377"/>
    <mergeCell ref="E377:F377"/>
    <mergeCell ref="A378:A379"/>
    <mergeCell ref="B378:B379"/>
    <mergeCell ref="C378:D379"/>
    <mergeCell ref="E378:F379"/>
    <mergeCell ref="C380:D380"/>
    <mergeCell ref="E380:F380"/>
    <mergeCell ref="C381:D381"/>
    <mergeCell ref="E381:F381"/>
    <mergeCell ref="C382:D382"/>
    <mergeCell ref="E382:F382"/>
    <mergeCell ref="C383:D383"/>
    <mergeCell ref="E383:F383"/>
    <mergeCell ref="A384:G384"/>
    <mergeCell ref="A388:B388"/>
  </mergeCells>
  <phoneticPr fontId="6" type="noConversion"/>
  <hyperlinks>
    <hyperlink ref="A23" r:id="rId1" xr:uid="{F706CCAC-5EF7-42D3-8F06-BD8350CC0F88}"/>
    <hyperlink ref="A43" r:id="rId2" xr:uid="{4C13B6FD-5041-42C3-82D8-41F42EA3C733}"/>
    <hyperlink ref="A45" r:id="rId3" xr:uid="{54FBC900-9082-42B7-A62F-8B499F5A80EF}"/>
    <hyperlink ref="G51" r:id="rId4" xr:uid="{84C938BC-D9C3-4404-BA05-D730519A5A97}"/>
    <hyperlink ref="G47" r:id="rId5" xr:uid="{EC48F12A-D516-473C-83B6-6DCD3BAF4DB1}"/>
    <hyperlink ref="G50" r:id="rId6" display="https://micpy-my.sharepoint.com/:f:/g/personal/bianca_balbuena_mic_gov_py/Eh6oI48SPcFAhfJGfbuSaVgBhJJ8caeQl3z6ji9eRKidWQ?e=JNKxKh" xr:uid="{24B39B02-45A3-4D6B-91CC-907222416807}"/>
    <hyperlink ref="G49" r:id="rId7" display="https://www.mic.gov.py/anexo-estadistico-mic/" xr:uid="{0C0AFA1B-9092-41EB-89F9-844B7E270EE7}"/>
    <hyperlink ref="E57" r:id="rId8" xr:uid="{C395E943-FF8E-4AD5-A221-6C9A5417165E}"/>
    <hyperlink ref="E58" r:id="rId9" xr:uid="{C16F19BC-BA1F-4C7D-AA08-10F0DE8AB86B}"/>
    <hyperlink ref="E64" r:id="rId10" xr:uid="{C8B1159A-2116-4175-9EB5-C05554D474F6}"/>
    <hyperlink ref="E65" r:id="rId11" xr:uid="{4691ED5C-637C-43BE-A600-786F9FEDAC2F}"/>
    <hyperlink ref="E66" r:id="rId12" xr:uid="{C01009D0-70D7-41AB-9B3D-3D9D04A27E55}"/>
    <hyperlink ref="G72" r:id="rId13" location="!/estadistica/cantidad-solicitud" xr:uid="{2D3D8BFF-BFE7-45CD-B195-D34FD417AD12}"/>
    <hyperlink ref="G73" r:id="rId14" location="!/estadistica/cantidad-solicitud" xr:uid="{E29C96C5-4C71-47D3-BA17-67701A3A5E0A}"/>
    <hyperlink ref="G71" r:id="rId15" location="!/estadistica/cantidad-solicitud" xr:uid="{1C4232F4-70F0-4812-AE5E-B875ABEA87A5}"/>
    <hyperlink ref="G78" r:id="rId16" xr:uid="{31449932-D8AA-43A6-AB55-C91C43BEC945}"/>
    <hyperlink ref="G79" r:id="rId17" xr:uid="{809B0E4F-0861-4C1B-9A80-910DBF84811A}"/>
    <hyperlink ref="G81" r:id="rId18" xr:uid="{739EF0B8-22CB-4857-82BB-6C75A4D6CB19}"/>
    <hyperlink ref="G80" r:id="rId19" display="https://www.mre.gov.py/index.php/noticias-de-embajadas-y-consulados/jefes-negociadores-del-mercosur-ue-acordaron-intensificar-el-dialogo-y-un-cronograma-de-trabajo-para-el-presente-semestre" xr:uid="{2B78540E-9ADC-4019-8A74-CEC545D5AC4C}"/>
    <hyperlink ref="G92" r:id="rId20" xr:uid="{18BEEADE-2378-434B-BF98-E5F4E9E2A21E}"/>
    <hyperlink ref="G93" r:id="rId21" xr:uid="{B9633596-AB90-4030-B80F-753A858BF883}"/>
    <hyperlink ref="G94" r:id="rId22" xr:uid="{3932BAA2-3698-4C01-9372-0F53AD597DDF}"/>
    <hyperlink ref="G95" r:id="rId23" xr:uid="{FF24FCB4-B73B-4B63-B4B8-218CD81F9A7B}"/>
    <hyperlink ref="G96" r:id="rId24" xr:uid="{06A2F451-CF02-468F-9A0D-0AF8C8F4F762}"/>
    <hyperlink ref="G98" r:id="rId25" display="https://drive.google.com/drive/u/1/folders/1e-DQDdqDC7q3RbBq9lvW4TsREpY-Ojba" xr:uid="{B64EC4AF-6261-4558-9BE8-D9ED765C78AF}"/>
    <hyperlink ref="G106" r:id="rId26" display="https://micpy-my.sharepoint.com/:f:/g/personal/bianca_balbuena_mic_gov_py/Eh6oI48SPcFAhfJGfbuSaVgBhJJ8caeQl3z6ji9eRKidWQ?e=JNKxKh" xr:uid="{EF456D34-2318-4321-8F4D-B0A00573CCD5}"/>
    <hyperlink ref="G107" r:id="rId27" display="https://micpy-my.sharepoint.com/:f:/g/personal/bianca_balbuena_mic_gov_py/Etsc7y3_l5ZLpb9BVSEwc5EBmm8ccDEyN3aL2HLZO3g92A?e=RODXz1" xr:uid="{FC230A1C-8D3D-410C-A32F-4E84545E3214}"/>
    <hyperlink ref="G108" r:id="rId28" display="https://micpy-my.sharepoint.com/:f:/g/personal/bianca_balbuena_mic_gov_py/EhJs0_5y0tRLsoVnU3Wg6V0B-0CQq8jc1yhVYGBTfilIOw?e=1eo3Yb" xr:uid="{646655D6-CAD7-4D75-AAA3-33156BB78260}"/>
    <hyperlink ref="G110" r:id="rId29" display="https://micpy-my.sharepoint.com/:f:/g/personal/bianca_balbuena_mic_gov_py/Enm07qGW7FVKvTCStWeVnMsBk564wadbH7O0FWZl8QGDlw?e=ab47xo" xr:uid="{E5683C87-9532-41D7-B458-203E6108090C}"/>
    <hyperlink ref="G113" r:id="rId30" display="https://www.mic.gov.py/estadisticas-maquila/" xr:uid="{6CA5DFE9-29C2-48A9-ABFC-C73178E867C1}"/>
    <hyperlink ref="G115" r:id="rId31" display="https://www.mic.gov.py/anexo-estadistico-mic/" xr:uid="{C47CB50F-EB67-4969-8B50-712CDA978624}"/>
    <hyperlink ref="G116" r:id="rId32" display="https://www.mic.gov.py/anexo-estadistico-mic/" xr:uid="{11369E3C-BDC2-4496-B575-3D3702A44314}"/>
    <hyperlink ref="G114" r:id="rId33" display="https://micpy-my.sharepoint.com/:f:/g/personal/bianca_balbuena_mic_gov_py/EnO25Hv-eApNh_LBPJM2gBEBWnJMjJR9n3KrWyFzac2WyQ?e=WiNmhg" xr:uid="{13BDDF70-35BC-4E07-852D-65565DDF270D}"/>
    <hyperlink ref="G137" r:id="rId34" display="https://www.mipymes.gov.py/dgii/" xr:uid="{B57F8D35-C012-44BE-94C2-7F85126516FE}"/>
    <hyperlink ref="G138" r:id="rId35" xr:uid="{BABF8CBE-0F78-43CB-89B9-9C12EC64271F}"/>
    <hyperlink ref="G117" r:id="rId36" xr:uid="{989D24D7-F996-4918-9EA7-98F5A58D8F5B}"/>
    <hyperlink ref="G134" r:id="rId37" display="https://micpy.sharepoint.com/:f:/s/DireccinGeneraldeFinanciacineInversin/Eh3W9Jxh4WlKucDdDCADEa8Bx54OT6F0EZeWnOxyjzgqWw?e=Be7eht" xr:uid="{09FC7ACE-0FC4-4B7E-8852-17499747C16A}"/>
    <hyperlink ref="G133" r:id="rId38" display="https://micpy.sharepoint.com/:f:/s/RESPOSITORIOVIRTUALMIPYMES/EgZO15hKJQZAhVasppdMngkBAzp7cOrK67JSDQSJC8iIfg?e=emRFul" xr:uid="{1B43317E-5154-4366-A3E5-9E2E8DAAA0A0}"/>
    <hyperlink ref="G135" r:id="rId39" display="https://micpy.sharepoint.com/:x:/s/RESPOSITORIOVIRTUALMIPYMES/ETcC7IdLkHdKpIH0v4MyPB8BVJvcMi7AaHulvULal4XIiQ?e=BhVZGB" xr:uid="{9AD8EA84-7E76-4744-B6F6-1EF21A6EA42F}"/>
    <hyperlink ref="G136" r:id="rId40" display="https://micpy.sharepoint.com/:x:/s/RESPOSITORIOVIRTUALMIPYMES/ETcC7IdLkHdKpIH0v4MyPB8BVJvcMi7AaHulvULal4XIiQ?e=a5VqRh" xr:uid="{F977EA1E-3E56-4A26-9059-045A0EF5EDD8}"/>
    <hyperlink ref="G127" r:id="rId41" xr:uid="{41A981DF-E5EB-4B28-8118-BA9E37902445}"/>
    <hyperlink ref="G144" r:id="rId42" location="proveedores" xr:uid="{7CB395DA-DFD7-4ACD-8F43-BC78232C148B}"/>
    <hyperlink ref="G145" r:id="rId43" location="proveedores" xr:uid="{F07FCF67-2FCE-46A5-9250-FD1EE4BFCCFF}"/>
    <hyperlink ref="G146" r:id="rId44" location="proveedores" xr:uid="{144E224D-9166-4525-9F37-2113E24F5889}"/>
    <hyperlink ref="G147" r:id="rId45" location="proveedores" xr:uid="{542DADB1-C5CB-4D17-BEBC-A014BB9109FF}"/>
    <hyperlink ref="G149" r:id="rId46" location="compras_convenio" xr:uid="{C46E283C-C9AB-429F-A5C8-13429D3C5ACD}"/>
    <hyperlink ref="G168" r:id="rId47" location="compras_convenio" xr:uid="{35543046-A1E7-44C8-9D1C-C2609C6A7C81}"/>
    <hyperlink ref="G176" r:id="rId48" location="compras_convenio" xr:uid="{A7F484FB-9991-405D-96AD-BC39C7398D6D}"/>
    <hyperlink ref="G177" r:id="rId49" location="compras_convenio" xr:uid="{ED74ECF1-CE82-45A8-AB7E-CC69759DCDB3}"/>
    <hyperlink ref="G178" r:id="rId50" location="compras_convenio" xr:uid="{1E5435AB-39F2-44E7-B1D2-E639E5496EBD}"/>
    <hyperlink ref="G170" r:id="rId51" location="compras_convenio" xr:uid="{1588D2EE-F1A9-4B78-AA37-F7C703CF9187}"/>
    <hyperlink ref="G171" r:id="rId52" location="compras_convenio" xr:uid="{58EDD36D-1A0B-4DF2-8B20-BD74369E3E92}"/>
    <hyperlink ref="G175" r:id="rId53" location="compras_convenio" xr:uid="{C4763031-D4E1-491B-B2F8-D30E59D44324}"/>
    <hyperlink ref="G184" r:id="rId54" xr:uid="{B8BF45FC-6288-46C9-91CA-86A3CFCB13DB}"/>
    <hyperlink ref="G185" r:id="rId55" xr:uid="{6BCEB6CB-E8EE-4AAE-BA78-A599AAC7E514}"/>
    <hyperlink ref="G186" r:id="rId56" xr:uid="{2CBB796C-EC30-44EB-9EE3-693A7DC03896}"/>
    <hyperlink ref="G188" r:id="rId57" xr:uid="{6D595CA6-CEAF-42F2-88DF-C1764EB97B20}"/>
    <hyperlink ref="G189" r:id="rId58" xr:uid="{BD921AF7-E738-46F0-BEF4-FFCAA1AA033E}"/>
    <hyperlink ref="G187" r:id="rId59" xr:uid="{49D45055-E29F-4B7F-A32F-94D09BC4D063}"/>
    <hyperlink ref="G192" r:id="rId60" xr:uid="{7D7899CA-BC03-4F60-823A-B7BB15C8F203}"/>
    <hyperlink ref="G191" r:id="rId61" xr:uid="{D2323FDD-6C40-4B8B-A67B-601883370DB2}"/>
    <hyperlink ref="G193" r:id="rId62" xr:uid="{57CA7C30-E500-419E-BAAD-8AA05DF1C36F}"/>
    <hyperlink ref="G194" r:id="rId63" xr:uid="{4B186131-9D2A-4DEF-BA30-49740F23A90E}"/>
    <hyperlink ref="G195" r:id="rId64" xr:uid="{6F7F7DAA-DDA2-4EFE-9123-FFE8324E5F6B}"/>
    <hyperlink ref="G208" r:id="rId65" location="compras_convenio" xr:uid="{F21278C2-CDAC-4447-B9AD-3CD05EA529A8}"/>
    <hyperlink ref="G216" r:id="rId66" location="compras_convenio" xr:uid="{BF879740-CE76-4B5B-94CA-926934959B85}"/>
    <hyperlink ref="G209" r:id="rId67" location="compras_convenio" xr:uid="{3FA78A07-C1E0-47F3-84A7-CF03F652F564}"/>
    <hyperlink ref="G218" r:id="rId68" location="compras_convenio" xr:uid="{9DD3579A-1966-48DA-AC58-DAE3FB85C7E5}"/>
    <hyperlink ref="G225" r:id="rId69" location="compras_convenio" xr:uid="{09C0ED9E-65ED-46C7-9AA9-9BEC7EF518B3}"/>
    <hyperlink ref="G226" r:id="rId70" location="compras_convenio" xr:uid="{D0B5304E-68E7-46EC-98F4-D2F40AEB34C2}"/>
    <hyperlink ref="G227" r:id="rId71" location="compras_convenio" xr:uid="{FF7EF318-1217-454E-AAB2-31B91B8E3289}"/>
    <hyperlink ref="G228" r:id="rId72" location="compras_convenio" xr:uid="{7FBFB480-628B-4E2E-B979-2BD4568BD150}"/>
    <hyperlink ref="G229" r:id="rId73" location="compras_convenio" xr:uid="{1F82A0F6-EAB6-4DFC-A4F9-8AF4179EBE18}"/>
    <hyperlink ref="G235" r:id="rId74" location="compras_convenio" xr:uid="{923055BF-19B6-4741-8140-D0CDF56975C9}"/>
    <hyperlink ref="G236" r:id="rId75" location="compras_convenio" xr:uid="{F1B527E0-2655-4F08-A1BF-EF53D483F5D0}"/>
    <hyperlink ref="G240" r:id="rId76" location="compras_convenio" xr:uid="{A71424AD-0D30-42AB-B20D-E9E89FFC8F49}"/>
    <hyperlink ref="G252" r:id="rId77" xr:uid="{F423DA81-8380-4C24-B6A4-4304C25C34F8}"/>
    <hyperlink ref="G253" r:id="rId78" xr:uid="{44B147FD-C4EE-44C1-8C2F-621320323B8E}"/>
    <hyperlink ref="G254" r:id="rId79" xr:uid="{04C77709-66CD-43DC-988C-6B51ACC702C0}"/>
    <hyperlink ref="G255" r:id="rId80" xr:uid="{40F97AC8-146E-4328-945C-42C7CD85AAF3}"/>
    <hyperlink ref="G256" r:id="rId81" xr:uid="{6DD6CA48-117F-4543-B158-577445C33F94}"/>
    <hyperlink ref="G257" r:id="rId82" xr:uid="{BA4D1F5C-DC01-48FB-A824-EDB1F8451E5F}"/>
    <hyperlink ref="G258" r:id="rId83" xr:uid="{AB3FE0AD-1843-40BB-A2F9-17396F2A40D4}"/>
    <hyperlink ref="G259" r:id="rId84" xr:uid="{7883A07B-E6EB-4EBA-ABB5-28896F99907A}"/>
    <hyperlink ref="G260" r:id="rId85" xr:uid="{2AC52639-C935-421D-B7B1-D035CF6FEBA1}"/>
    <hyperlink ref="G261" r:id="rId86" xr:uid="{3B1CA2AB-EBC2-4BB8-AD8D-B747A0E7BBD4}"/>
    <hyperlink ref="G262" r:id="rId87" xr:uid="{16D7C519-95D9-4ED8-A0DA-E765CE77B49E}"/>
    <hyperlink ref="G263" r:id="rId88" xr:uid="{1B5D45A8-5AD4-43B9-8ECC-405B96231CCE}"/>
    <hyperlink ref="G264" r:id="rId89" xr:uid="{B8DD8BB9-B3D8-42E9-A6BA-C7304A665704}"/>
    <hyperlink ref="G265" r:id="rId90" xr:uid="{2A6A7EEC-8170-4B57-8F02-58B3BA93E4A0}"/>
    <hyperlink ref="G266" r:id="rId91" xr:uid="{1AE30A1A-792F-494B-BBDF-E12A50B7FE94}"/>
    <hyperlink ref="G267" r:id="rId92" xr:uid="{0B640831-B55F-4630-B3E4-EC4BF895B35E}"/>
    <hyperlink ref="G268" r:id="rId93" xr:uid="{50D5A037-4D53-4AFE-A7F0-03DAA6204B02}"/>
    <hyperlink ref="G269" r:id="rId94" xr:uid="{CAEEFCB3-43F8-4F2D-A299-97ECB4081025}"/>
    <hyperlink ref="G270" r:id="rId95" xr:uid="{F135C7DF-9AEA-4D77-87B2-57E847B5D5AF}"/>
    <hyperlink ref="G271" r:id="rId96" xr:uid="{5DCC8FBE-D8FA-4827-A4EA-467362FF3FD5}"/>
    <hyperlink ref="G272" r:id="rId97" xr:uid="{746C418B-30B5-4B79-92B1-72D7057B9AE6}"/>
    <hyperlink ref="G273" r:id="rId98" xr:uid="{7E7E458B-C2A0-4B0C-A39B-92A2F2B4ABFF}"/>
    <hyperlink ref="G274" r:id="rId99" xr:uid="{9D09D090-C2C5-4F3A-BBE3-658EF9BB355B}"/>
    <hyperlink ref="G275" r:id="rId100" xr:uid="{5C7C3B85-5E8A-4080-9789-2343589E31C1}"/>
    <hyperlink ref="G276" r:id="rId101" xr:uid="{46E94B2F-004E-417D-96D6-AF3E215AB355}"/>
    <hyperlink ref="G277" r:id="rId102" xr:uid="{DE4544B7-2847-447C-8F85-D8FF25974220}"/>
    <hyperlink ref="G278" r:id="rId103" xr:uid="{56688368-93EE-41B2-9473-4C089F9A304B}"/>
    <hyperlink ref="G279" r:id="rId104" xr:uid="{69E5D2C5-8585-4206-AEC0-D192F6368CB2}"/>
    <hyperlink ref="G280" r:id="rId105" xr:uid="{7732D7A4-7D19-4B02-BDAF-AB098133BEF3}"/>
    <hyperlink ref="G281" r:id="rId106" xr:uid="{612FB423-410D-4484-BF86-37C116CE1ED9}"/>
    <hyperlink ref="G282" r:id="rId107" xr:uid="{9DAC9E0C-2254-4A2B-BA87-BE506213A983}"/>
    <hyperlink ref="G283" r:id="rId108" xr:uid="{669373C6-8560-4A23-BF86-53F1A1D5C765}"/>
    <hyperlink ref="G284" r:id="rId109" xr:uid="{09225FDA-0230-40B5-A40B-41F1F2A64421}"/>
    <hyperlink ref="G285" r:id="rId110" xr:uid="{84ED6842-6C98-47A8-806C-14381C95314B}"/>
    <hyperlink ref="G286" r:id="rId111" xr:uid="{363DEE80-85DC-44E7-ACDB-41A2072E36CD}"/>
    <hyperlink ref="G287" r:id="rId112" xr:uid="{9FBCD4E4-539F-4FC9-9C58-1C3FDEFB9B69}"/>
    <hyperlink ref="G288" r:id="rId113" xr:uid="{6F80D4CA-E817-4F5F-BE15-BD136549FCE8}"/>
    <hyperlink ref="G289" r:id="rId114" xr:uid="{CDEE11E8-5778-4294-87E6-5E146061B699}"/>
    <hyperlink ref="G290" r:id="rId115" xr:uid="{7E87FA41-2778-4518-9A30-193A3BA67566}"/>
    <hyperlink ref="G291" r:id="rId116" xr:uid="{D0515636-2FFF-4C25-88D5-AFEEF403220A}"/>
    <hyperlink ref="G292" r:id="rId117" xr:uid="{F5BA51EC-6A5A-4E8D-A9A6-998A0548BD00}"/>
    <hyperlink ref="G293" r:id="rId118" xr:uid="{F5C9E3BC-90AA-4795-A6E2-C2F49CEAB29C}"/>
    <hyperlink ref="G294" r:id="rId119" xr:uid="{17ED80E0-55FB-4CE9-BE7A-C2BDF40CE022}"/>
    <hyperlink ref="G295" r:id="rId120" xr:uid="{C02A35FC-F36A-4594-B890-BB054D5E0E9C}"/>
    <hyperlink ref="G296" r:id="rId121" xr:uid="{437D67AA-5EB6-4E5C-9D47-A1959814A43E}"/>
    <hyperlink ref="G297" r:id="rId122" xr:uid="{D329792A-C2E2-4E3C-AC32-FAC96A58F583}"/>
    <hyperlink ref="G298" r:id="rId123" xr:uid="{250127DF-5B02-4806-8840-CF3C444E93AC}"/>
    <hyperlink ref="G299" r:id="rId124" xr:uid="{0D325221-4A9F-4709-8D97-78BCDE1488A2}"/>
    <hyperlink ref="G300" r:id="rId125" xr:uid="{F12EE39C-19BE-4F51-BF25-083FA520CC2B}"/>
    <hyperlink ref="G301" r:id="rId126" xr:uid="{E5CFA8FA-81C9-4DC4-9124-A944BF194AA0}"/>
    <hyperlink ref="G302" r:id="rId127" xr:uid="{07FFE10A-8FE1-46AB-881C-4882B77E0674}"/>
    <hyperlink ref="G303" r:id="rId128" xr:uid="{516A5F1F-C1E8-48EA-9708-C293ABD71D3F}"/>
    <hyperlink ref="G304" r:id="rId129" xr:uid="{85BFFEFC-43E0-44D2-AA6B-30F30503669D}"/>
    <hyperlink ref="G305" r:id="rId130" xr:uid="{34B41FCF-E139-47FE-B49D-4496A719BE47}"/>
    <hyperlink ref="G306" r:id="rId131" xr:uid="{DAA091B6-B3C7-4802-8AB8-3BAB2293CBF1}"/>
    <hyperlink ref="G307" r:id="rId132" xr:uid="{A68429EC-7E92-4418-8E01-E3FF8999D04B}"/>
    <hyperlink ref="G308" r:id="rId133" xr:uid="{012017B7-7A7E-4D20-8C66-F2A85B7D2469}"/>
    <hyperlink ref="G309" r:id="rId134" xr:uid="{16FB1CD9-B2F3-43B5-BEDC-C0A08A6A677B}"/>
    <hyperlink ref="G310" r:id="rId135" xr:uid="{FC4DF2AA-27D8-4298-94B6-7394C3DE36E2}"/>
    <hyperlink ref="G311" r:id="rId136" xr:uid="{6D6039C0-8CD2-4542-9449-974138EFBBE8}"/>
    <hyperlink ref="G312" r:id="rId137" xr:uid="{8F425DEF-2D23-4BEB-8CF8-E6762975AE23}"/>
    <hyperlink ref="G313" r:id="rId138" xr:uid="{4EC90776-8957-4AAE-9207-7515176DF0BF}"/>
    <hyperlink ref="G314" r:id="rId139" xr:uid="{B81C32C2-ED3E-4674-9AB3-5B20F463692D}"/>
    <hyperlink ref="G315" r:id="rId140" xr:uid="{3DD88049-1EA0-4C9C-B61E-EFD474A7CACF}"/>
    <hyperlink ref="G316" r:id="rId141" xr:uid="{9E894E29-669D-4012-85FB-10CB36C5FB44}"/>
    <hyperlink ref="G317" r:id="rId142" xr:uid="{DE168991-07CD-4B4A-9DCC-10709C0A04C2}"/>
    <hyperlink ref="G318" r:id="rId143" xr:uid="{29D46520-952D-4E64-A499-5C70BB64BFAE}"/>
    <hyperlink ref="G319" r:id="rId144" xr:uid="{CB677E0C-75E1-4A96-8D9E-4969C7A5A4A5}"/>
    <hyperlink ref="G320" r:id="rId145" xr:uid="{5F2AE06F-A4D6-49D8-A10A-5A1FCC4C09F8}"/>
    <hyperlink ref="G321" r:id="rId146" xr:uid="{14A224EC-FB42-4B6E-ABD0-CA67207FF17A}"/>
    <hyperlink ref="G322" r:id="rId147" xr:uid="{3354CC7F-DBB3-4C99-A6CE-5F5BD18F69C8}"/>
    <hyperlink ref="G323" r:id="rId148" xr:uid="{8217777C-3BE9-4BF1-A5CF-14D5DBE55A7F}"/>
    <hyperlink ref="G324" r:id="rId149" xr:uid="{AF552809-0451-4441-9ED2-35348088CE7C}"/>
    <hyperlink ref="G325" r:id="rId150" xr:uid="{7B71A60D-DF36-4249-AA90-6C5D21EF0289}"/>
    <hyperlink ref="G326" r:id="rId151" xr:uid="{D44467AB-FFBA-4FAA-997F-B2F680FE0CF2}"/>
    <hyperlink ref="G327" r:id="rId152" xr:uid="{13C34E55-D3D1-40DD-8ADA-C67FA710BC68}"/>
    <hyperlink ref="G328" r:id="rId153" xr:uid="{E245ABA5-0625-4A60-B002-E873F6A4E6FF}"/>
    <hyperlink ref="G329" r:id="rId154" xr:uid="{054C2CB3-0EB3-42C1-BF03-01798D50819E}"/>
    <hyperlink ref="G330" r:id="rId155" xr:uid="{BADEBAEA-247C-4546-975B-D1E0DC4FF32C}"/>
    <hyperlink ref="G331" r:id="rId156" xr:uid="{60889EF8-1F7A-49BB-9369-9F975D451D91}"/>
    <hyperlink ref="G332" r:id="rId157" xr:uid="{C64BE663-4E3F-4EF5-B634-89E3E970938F}"/>
    <hyperlink ref="G333" r:id="rId158" xr:uid="{C3856AA7-4170-470F-9BFA-EB106F5EFB6A}"/>
    <hyperlink ref="G334" r:id="rId159" xr:uid="{3506FEE1-C638-4398-831C-110C273899DA}"/>
    <hyperlink ref="G335" r:id="rId160" xr:uid="{8EE665A1-34DC-4E7F-BA95-93B1E1EE8E44}"/>
    <hyperlink ref="G336" r:id="rId161" xr:uid="{C8B7D590-F210-4AF8-A241-3BC4675D85F5}"/>
    <hyperlink ref="G337" r:id="rId162" xr:uid="{2934BFFC-17FC-4FF8-8956-781CA5BD7319}"/>
    <hyperlink ref="G338" r:id="rId163" xr:uid="{A89492EF-A89C-49AA-883F-081BD7288654}"/>
    <hyperlink ref="G339" r:id="rId164" xr:uid="{D857FCCE-2449-4B24-9AB1-8EA82C4A72CE}"/>
    <hyperlink ref="G340" r:id="rId165" xr:uid="{6D66C9D0-8310-44D5-9E27-7CB5E7D39E7D}"/>
    <hyperlink ref="G341" r:id="rId166" xr:uid="{0F605F3F-5BFE-461E-96D8-CA6600476911}"/>
    <hyperlink ref="G342" r:id="rId167" xr:uid="{268CB970-36D9-4807-BCB7-F27906CC936A}"/>
    <hyperlink ref="G343" r:id="rId168" xr:uid="{197C0308-2F94-447B-AB6D-8060BC296533}"/>
    <hyperlink ref="G344" r:id="rId169" xr:uid="{F828BB85-A525-429B-945C-CEE074E52879}"/>
    <hyperlink ref="G345" r:id="rId170" xr:uid="{21D38AC6-68A2-48DE-86D3-2029F582FEBF}"/>
    <hyperlink ref="G346" r:id="rId171" xr:uid="{941D59EC-5B32-451D-AA88-CDDBD186DF26}"/>
    <hyperlink ref="G347" r:id="rId172" xr:uid="{E8D0C985-934F-4A1C-B482-92D0E98362B2}"/>
    <hyperlink ref="G348" r:id="rId173" xr:uid="{171F313A-F811-4CFA-952F-A7F603B80CF8}"/>
    <hyperlink ref="G349" r:id="rId174" xr:uid="{71B1E897-65A9-4294-A367-5F3EAC474524}"/>
    <hyperlink ref="G350" r:id="rId175" xr:uid="{993B242C-3698-482B-B0FA-84B6BA9F6264}"/>
    <hyperlink ref="G351" r:id="rId176" xr:uid="{01D02346-EE99-4557-81CE-F1B00DF3C7BC}"/>
    <hyperlink ref="G352" r:id="rId177" xr:uid="{600BDD63-9D30-4A25-94C5-60868EB02390}"/>
    <hyperlink ref="G353" r:id="rId178" xr:uid="{FA78C45D-8E83-4D59-A818-8C6C81D82B6F}"/>
    <hyperlink ref="G354" r:id="rId179" xr:uid="{F8281451-3216-4E2B-A1EE-A4C30E22B2BB}"/>
    <hyperlink ref="G355" r:id="rId180" xr:uid="{62336E65-7217-4EA2-AF2B-D52B06D4D04C}"/>
    <hyperlink ref="G356" r:id="rId181" xr:uid="{2A8DF65D-5EC8-4767-89D8-0527F5CCFE20}"/>
    <hyperlink ref="G357" r:id="rId182" xr:uid="{9C0BFBA9-029D-4FF6-844C-9B97B0B487D7}"/>
    <hyperlink ref="C368" r:id="rId183" display="info@rediex.gov.py" xr:uid="{5AD650EC-B02F-4188-B4F7-8BEACCDA8DBE}"/>
    <hyperlink ref="C370" r:id="rId184" display="info@rediex.gov.py" xr:uid="{18C00CE6-998A-4D1A-9BE6-AFE5B46FD5B9}"/>
    <hyperlink ref="C369" r:id="rId185" xr:uid="{1CEF6E0F-5FF1-4538-BC26-9A0DB548D504}"/>
    <hyperlink ref="G364" r:id="rId186" xr:uid="{6A14B404-880C-461D-9719-227FB61E5D2C}"/>
    <hyperlink ref="G365" r:id="rId187" xr:uid="{769FF131-A442-4BC5-A640-A815A01A00CD}"/>
    <hyperlink ref="G366" r:id="rId188" xr:uid="{56975DEA-8888-4005-BB39-3339E10C8E9E}"/>
    <hyperlink ref="G367" r:id="rId189" xr:uid="{02ADB987-D125-4296-B21A-B932D1945227}"/>
    <hyperlink ref="G370" r:id="rId190" xr:uid="{1BE0670B-ABA1-4651-A504-545421BA88E6}"/>
    <hyperlink ref="G363" r:id="rId191" xr:uid="{17F0D9C5-709D-471D-B390-E67C0871D3FA}"/>
    <hyperlink ref="G371" r:id="rId192" xr:uid="{8A908F2A-95F2-4CE8-A6D6-541F9BE95766}"/>
    <hyperlink ref="G372" r:id="rId193" xr:uid="{72012582-3B74-4791-A95B-7C99045D4773}"/>
    <hyperlink ref="G373" r:id="rId194" xr:uid="{DCFC872F-4B64-49A4-8693-7B72C0FD3338}"/>
    <hyperlink ref="G374" r:id="rId195" display="https://micpy-my.sharepoint.com/:b:/g/personal/bianca_balbuena_mic_gov_py/EWdomCoO71JNoU1uOMCTDMwBMfKqCLqYcOUtYaTt2Beg9g?e=WCtfcJ" xr:uid="{5146930E-A77A-48EA-9FBF-A18D3E3B68DA}"/>
    <hyperlink ref="G375" r:id="rId196" display="https://micpy-my.sharepoint.com/:b:/g/personal/bianca_balbuena_mic_gov_py/EWdomCoO71JNoU1uOMCTDMwBMfKqCLqYcOUtYaTt2Beg9g?e=WCtfcJ" xr:uid="{31E11313-CEF8-433B-AE12-2C1EB5D13671}"/>
    <hyperlink ref="G376" r:id="rId197" display="https://micpy-my.sharepoint.com/:b:/g/personal/bianca_balbuena_mic_gov_py/EWdomCoO71JNoU1uOMCTDMwBMfKqCLqYcOUtYaTt2Beg9g?e=WCtfcJ" xr:uid="{A3D97B5B-7E19-4401-A092-F882BC253886}"/>
    <hyperlink ref="G379" r:id="rId198" xr:uid="{3ADAB2AC-3F5D-4255-A3E6-DCB85291B6E3}"/>
    <hyperlink ref="G378" r:id="rId199" xr:uid="{8C5EAABD-3A1A-4E21-BC79-808A02D4F0F4}"/>
    <hyperlink ref="G377" r:id="rId200" xr:uid="{C7FD74FC-93C4-4563-A17E-93FEDCC7BCAB}"/>
    <hyperlink ref="C380" r:id="rId201" display="info@rediex.gov.py" xr:uid="{8C104D4E-76D4-46A0-B547-E10F6EE43FE8}"/>
    <hyperlink ref="C381" r:id="rId202" display="anticorrupcion@mic.gov.py       -       Correo electrónico y otros datos de contacto de la Unidad de Transparencia y Anticorrupción del MIC " xr:uid="{92E0B2CC-8517-4EA1-B764-E0EF6051E1E3}"/>
    <hyperlink ref="G383" r:id="rId203" display="https://denuncias.gov.py/portal-publico_x000a__x000a__x000a__x000a__x000a__x000a__x000a__x000a_" xr:uid="{12131FC2-0AD6-40C5-9ACF-97EFE3376749}"/>
    <hyperlink ref="C383" r:id="rId204" display="https://www.mic.gov.py/   Botonera de acceso directo al Portal de Denuncias Anticorrupción desde la página de inicio del Ministerio de Industria y Comercio. " xr:uid="{D4062668-60F8-41A5-AC08-B146B7190463}"/>
    <hyperlink ref="G382" r:id="rId205" display="https://denuncias.gov.py/portal-publico_x000a__x000a__x000a__x000a__x000a__x000a__x000a__x000a_" xr:uid="{918C89DE-74FD-4910-A1FD-9D761B0ACA42}"/>
    <hyperlink ref="C382" r:id="rId206" display="https://denuncias.gov.py/portal-publico" xr:uid="{CAA50AC1-4D46-4FF8-9C1D-FBF55B896154}"/>
    <hyperlink ref="G381" r:id="rId207" xr:uid="{4B841B85-F1C1-425D-B282-6912B19B3753}"/>
    <hyperlink ref="F386" r:id="rId208" xr:uid="{046EFD83-E47C-46F1-84A8-0F91EABDE4AC}"/>
    <hyperlink ref="F387" r:id="rId209" xr:uid="{31E79029-AF04-4635-A821-190D6C04E370}"/>
    <hyperlink ref="H122" r:id="rId210" display="https://parcapy.org/    " xr:uid="{76673A9B-4672-4BB3-9BE4-1FC9BEE0C61D}"/>
    <hyperlink ref="H127" r:id="rId211" xr:uid="{6F20332F-4408-499E-835B-EEDF0A0A4AA1}"/>
    <hyperlink ref="H126" r:id="rId212" xr:uid="{3A4659E1-C934-4F8A-9425-E6ED1DFD0556}"/>
    <hyperlink ref="H124" r:id="rId213" xr:uid="{B462A94B-80B3-47DE-BC35-C8EC22AA60CF}"/>
    <hyperlink ref="H118" r:id="rId214" display="https://www.instagram.com/p/C-Ngtv9sYng/?igsh=YmttOWl5NmJiOXgz_x000a__x000a_https://www.mic.gov.py/la-importancia-de-los-centros-tecnologicos-para-mejorar-la-produccion-de-mipymes-y-emprendedores/_x000a_https://www.facebook.com/1637996367/posts/10229334397657933/?mibextid=WC7FNe&amp;rdid=EETu7k7si5SleSK5" xr:uid="{021304B9-A603-4D68-A75A-1E116CBEBB3A}"/>
    <hyperlink ref="F389" r:id="rId215" xr:uid="{9576F8B5-4F45-418E-B44F-72880E7C3747}"/>
    <hyperlink ref="G392" r:id="rId216" xr:uid="{8BF32494-83B3-4AB0-B61F-56A1673AD27F}"/>
    <hyperlink ref="E398" r:id="rId217" xr:uid="{A9D3777F-5E45-40E4-AF44-61A7ABC27AC4}"/>
    <hyperlink ref="E397" r:id="rId218" xr:uid="{520FDE6C-83D4-42CC-80E0-76005A1BA904}"/>
    <hyperlink ref="E399" r:id="rId219" xr:uid="{7A542D33-FB43-4717-B4A0-9741F1CD762E}"/>
    <hyperlink ref="E400" r:id="rId220" xr:uid="{81FBEA2A-F70E-4927-8B53-2599A13D671C}"/>
    <hyperlink ref="E401" r:id="rId221" xr:uid="{04F29EFF-8A07-4A0B-BBFD-A13919230768}"/>
    <hyperlink ref="E402" r:id="rId222" xr:uid="{83D9B0AC-8AD5-4F87-B329-16F7F04B8DC8}"/>
    <hyperlink ref="E403" r:id="rId223" xr:uid="{7EA0BE4B-9223-45EA-9C45-AC7154DEB639}"/>
    <hyperlink ref="E404" r:id="rId224" xr:uid="{40B4D6FA-E897-442F-A1BE-95B258A9289A}"/>
    <hyperlink ref="G405" r:id="rId225" display="https://micpy-my.sharepoint.com/:x:/g/personal/bianca_balbuena_mic_gov_py/EfoDyQb8zU5MkMDTrlOOEd0BKAsU0OabFhCgd6HLQIo52g?e=aa5Eet" xr:uid="{00309BDA-82BD-4922-B6C5-A0F90668748C}"/>
    <hyperlink ref="G407" r:id="rId226" display="https://micpy-my.sharepoint.com/:x:/g/personal/bianca_balbuena_mic_gov_py/EfoDyQb8zU5MkMDTrlOOEd0BKAsU0OabFhCgd6HLQIo52g?e=aa5Eet" xr:uid="{4EE07659-11F1-4BFA-9DC7-646733ADF511}"/>
    <hyperlink ref="G406" r:id="rId227" display="https://micpy-my.sharepoint.com/:x:/g/personal/bianca_balbuena_mic_gov_py/EfoDyQb8zU5MkMDTrlOOEd0BKAsU0OabFhCgd6HLQIo52g?e=aa5Eet" xr:uid="{724DBEC9-1FCE-4DDE-B319-3801BD66CB6C}"/>
    <hyperlink ref="G408:G414" r:id="rId228" display="https://micpy-my.sharepoint.com/:x:/g/personal/bianca_balbuena_mic_gov_py/EfoDyQb8zU5MkMDTrlOOEd0BKAsU0OabFhCgd6HLQIo52g?e=aa5Eet" xr:uid="{35D519AC-B90E-4B6B-9857-A9B35EEA961D}"/>
    <hyperlink ref="F418:G418" r:id="rId229" display="Pagina Web del MIC (https://www.mic.gov.py) " xr:uid="{EAD7DE56-3A89-449E-A11F-0EB7A55E17E8}"/>
    <hyperlink ref="F418" r:id="rId230" xr:uid="{65DCD84E-E9AA-412E-A080-96D350E6B994}"/>
    <hyperlink ref="F423" r:id="rId231" xr:uid="{443E49DA-B2A9-422C-89F6-A6E961E71FF3}"/>
    <hyperlink ref="F424" r:id="rId232" xr:uid="{40EC4CC7-CD8E-4E03-A0E6-15498D6096FE}"/>
    <hyperlink ref="A425" r:id="rId233" xr:uid="{FE766575-3CD6-44BD-9819-49E60E58408D}"/>
    <hyperlink ref="A478" r:id="rId234" xr:uid="{9ED9856D-80B3-4BDA-8D2F-F9F32BD80624}"/>
    <hyperlink ref="A479" r:id="rId235" xr:uid="{D35A9EEC-CAFE-4F14-8FB9-492CDA09D434}"/>
    <hyperlink ref="A480" r:id="rId236" xr:uid="{9FA527A1-2007-4A6D-8019-2F4FF4315CFF}"/>
    <hyperlink ref="A482" r:id="rId237" xr:uid="{2B131E18-CB66-494E-85C2-79084AF712CE}"/>
    <hyperlink ref="A483" r:id="rId238" xr:uid="{FB4C1895-281F-4923-B731-148DB9D78AD4}"/>
    <hyperlink ref="A484" r:id="rId239" xr:uid="{6ABD01D2-3647-424F-87DD-C95FCAF54E58}"/>
    <hyperlink ref="A486" r:id="rId240" xr:uid="{DFB6FE27-E3BD-4282-BE85-62ADF3D249EF}"/>
    <hyperlink ref="A485" r:id="rId241" xr:uid="{FAEF6DA0-6358-46A7-A7E0-9DB3C4A5F39C}"/>
    <hyperlink ref="A487" r:id="rId242" xr:uid="{D302B563-0B25-44C1-AF62-A01F5AD1B0F0}"/>
    <hyperlink ref="A488" r:id="rId243" xr:uid="{4EA5656B-4DED-4609-A921-B5D56B2612C7}"/>
    <hyperlink ref="A489" r:id="rId244" xr:uid="{6BCDAF08-963E-4EFB-9712-6CBD01A5D234}"/>
    <hyperlink ref="A490" r:id="rId245" xr:uid="{8758F7F0-5426-46AC-B246-C2FCA85895FB}"/>
    <hyperlink ref="A491" r:id="rId246" xr:uid="{71A42CC2-FAA4-4859-9075-6C12EBC85DCF}"/>
    <hyperlink ref="A492" r:id="rId247" xr:uid="{5A5B7720-0BD7-4F77-A72D-D5013CCDAA4B}"/>
    <hyperlink ref="A493" r:id="rId248" xr:uid="{1589F96D-C9DF-4E93-8EB6-C141F52FDA45}"/>
    <hyperlink ref="A494" r:id="rId249" xr:uid="{C53ED01F-5B0A-4653-8CF3-F84764655091}"/>
    <hyperlink ref="G48" r:id="rId250" xr:uid="{0930369E-A709-499D-A7E8-F1758254CF64}"/>
    <hyperlink ref="G111" r:id="rId251" display="https://micpy-my.sharepoint.com/:f:/g/personal/bianca_balbuena_mic_gov_py/EjugDO0fzUVGjt5Gj7gTz6cBcb656RhJ4o7ZyMKJzh-GPA?e=6dpdC6" xr:uid="{6B4C413E-EC29-4DC8-BCC2-5868FAA199F1}"/>
    <hyperlink ref="G112" r:id="rId252" display="https://micpy-my.sharepoint.com/:f:/g/personal/bianca_balbuena_mic_gov_py/EjugDO0fzUVGjt5Gj7gTz6cBcb656RhJ4o7ZyMKJzh-GPA?e=bpWchM" xr:uid="{F619A49B-0DFA-4B01-9C76-5FF1240324E9}"/>
    <hyperlink ref="G90" r:id="rId253" display="https://micpy-my.sharepoint.com/:f:/g/personal/ggamarra_mic_gov_py/EkoU7W_OmktPrujmH2VftxgBL4aXZNW8ELMvM2JmTuin2Q?e=A6Apwb" xr:uid="{50D6299D-F6AD-46E2-989F-B54284F05B46}"/>
    <hyperlink ref="G89" r:id="rId254" display="https://micpy-my.sharepoint.com/:f:/g/personal/ggamarra_mic_gov_py/EkoU7W_OmktPrujmH2VftxgBL4aXZNW8ELMvM2JmTuin2Q?e=A6Apwb" xr:uid="{713D7995-169E-4ACD-9F27-E26DB46EF8ED}"/>
    <hyperlink ref="G88" r:id="rId255" display="https://micpy-my.sharepoint.com/:f:/g/personal/ggamarra_mic_gov_py/EkoU7W_OmktPrujmH2VftxgBL4aXZNW8ELMvM2JmTuin2Q?e=A6Apwb" xr:uid="{497D5773-BCC2-4DDF-AED2-907DF6C7C8D5}"/>
    <hyperlink ref="G87" r:id="rId256" display="https://micpy-my.sharepoint.com/:f:/g/personal/ggamarra_mic_gov_py/EkoU7W_OmktPrujmH2VftxgBL4aXZNW8ELMvM2JmTuin2Q?e=A6Apwb" xr:uid="{F3DCA569-C666-4C3F-A026-4E0D5DA1FDB9}"/>
    <hyperlink ref="G86" r:id="rId257" display="https://micpy-my.sharepoint.com/:f:/g/personal/ggamarra_mic_gov_py/EkoU7W_OmktPrujmH2VftxgBL4aXZNW8ELMvM2JmTuin2Q?e=A6Apwb" xr:uid="{81FBAD27-D35C-4252-8D97-467C379D9A63}"/>
    <hyperlink ref="G85" r:id="rId258" display="https://micpy-my.sharepoint.com/:f:/g/personal/ggamarra_mic_gov_py/EkoU7W_OmktPrujmH2VftxgBL4aXZNW8ELMvM2JmTuin2Q?e=A6Apwb" xr:uid="{3DBD5F02-62D8-4CB1-B7EB-149F2D38B365}"/>
    <hyperlink ref="G84" r:id="rId259" display="https://micpy-my.sharepoint.com/:f:/g/personal/ggamarra_mic_gov_py/EkoU7W_OmktPrujmH2VftxgBL4aXZNW8ELMvM2JmTuin2Q?e=A6Apwb" xr:uid="{87E90FF2-1165-49B3-8E95-06AF3D5E91A2}"/>
    <hyperlink ref="F431" r:id="rId260" display="../../../../../../../:b:/g/personal/mramirez_mic_gov_py/ET6H5qKMiAFMuJ3jIRVHo6UBI_lmB65uZdASbQlMwphgOw?e=jGkLw6" xr:uid="{219BB772-D9FB-4CA1-9EEC-2B51F2B1D885}"/>
    <hyperlink ref="F437" r:id="rId261" display="../../../../../../../:b:/g/personal/mramirez_mic_gov_py/Efu-vWo11QtBtcdXFKEZ614BHYkcZg8T-FvrKLltj-mt-Q?e=p7XBey" xr:uid="{33266B7B-40F3-4E0E-AD30-94F350492DA9}"/>
    <hyperlink ref="F438" r:id="rId262" display="../../../../../../../:b:/g/personal/mramirez_mic_gov_py/ET6H5qKMiAFMuJ3jIRVHo6UBI_lmB65uZdASbQlMwphgOw?e=jGkLw6" xr:uid="{C263BE2E-FA38-4731-8E81-E2002D06FC0C}"/>
    <hyperlink ref="F443" r:id="rId263" display="../../../../../../../:b:/g/personal/mramirez_mic_gov_py/ET6H5qKMiAFMuJ3jIRVHo6UBI_lmB65uZdASbQlMwphgOw?e=jGkLw6" xr:uid="{E8F948AD-4FB0-4D18-9E3E-5464ED92AAE3}"/>
    <hyperlink ref="F446" r:id="rId264" display="../../../../../../../:b:/g/personal/mramirez_mic_gov_py/EU05ml2vYzlMtLrqWxHRpRwBRz7ufB9nbydXlG-oV-IrQg?e=rIEeZ7" xr:uid="{4D510762-DD90-4ACA-B0FB-061488160CCD}"/>
    <hyperlink ref="F447" r:id="rId265" display="../../../../../../../:b:/g/personal/mramirez_mic_gov_py/ETcGToAJ7IFIvwhPlWXWBgUBr4g7XNqo9bFS0pU8VVXBkw?e=oVnqXl" xr:uid="{5D67E36E-EFAB-4D88-A8BE-EDFA3F203F89}"/>
    <hyperlink ref="F460" r:id="rId266" display="../../../../../../../:b:/g/personal/mramirez_mic_gov_py/ES4wtkR99jJMhght-GPwgS0BXS_e7C3e_nhNYDiBV9s-Cw?e=dOszK1" xr:uid="{DEB8FAC4-0294-4E94-A1DA-42401F0D3B5E}"/>
    <hyperlink ref="F464" r:id="rId267" display="../../../../../../../:b:/g/personal/mramirez_mic_gov_py/EdHLsL3oDaNGmsRRi4RpHjMBVIJl6_GONBjWalp8SNLs1Q?e=quldvO" xr:uid="{570A158E-523C-43B1-BCDD-214774EA1D27}"/>
    <hyperlink ref="F465" r:id="rId268" display="../../../../../../../:b:/g/personal/mramirez_mic_gov_py/EbkPMvx5M2BBuSMWVAsgg7YBWbshhFtR_Z3uHjqU6Muv6g?e=Ulwqrs" xr:uid="{E3BF4D9A-4C13-47AB-8542-89FFBE8A3856}"/>
    <hyperlink ref="A495" r:id="rId269" xr:uid="{725B7119-B0B0-439B-997A-70D9A4CD5B67}"/>
    <hyperlink ref="A497" r:id="rId270" xr:uid="{A20F1AC2-BD6A-41F7-A731-11A4D0D285C5}"/>
    <hyperlink ref="A498" r:id="rId271" xr:uid="{D07F27D2-E51C-4685-AB99-CAD7A026899B}"/>
    <hyperlink ref="A499" r:id="rId272" xr:uid="{0CC186CF-F4AD-4C49-8F1F-760CF9CAC2DC}"/>
    <hyperlink ref="A500" r:id="rId273" xr:uid="{14FC121D-CF75-4F30-B516-4DAF757B9002}"/>
  </hyperlinks>
  <printOptions horizontalCentered="1"/>
  <pageMargins left="0.23622047244094491" right="0.23622047244094491" top="0.74803149606299213" bottom="0.19685039370078741" header="0.31496062992125984" footer="0.31496062992125984"/>
  <pageSetup paperSize="9" scale="64" fitToHeight="0" orientation="landscape" r:id="rId274"/>
  <drawing r:id="rId27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MATRIZ RCC_MIC 24</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SENAC</dc:creator>
  <cp:lastModifiedBy>Monica Rossana Moreno Rolon</cp:lastModifiedBy>
  <cp:lastPrinted>2024-06-28T13:22:47Z</cp:lastPrinted>
  <dcterms:created xsi:type="dcterms:W3CDTF">2020-06-23T19:35:00Z</dcterms:created>
  <dcterms:modified xsi:type="dcterms:W3CDTF">2024-10-16T18:35:45Z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2058-11.2.0.9937</vt:lpwstr>
  </property>
</Properties>
</file>